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<sst xmlns="http://schemas.openxmlformats.org/spreadsheetml/2006/main" count="365" uniqueCount="365">
  <si>
    <r>
      <rPr>
        <b/>
        <sz val="24"/>
        <rFont val="Arial"/>
        <charset val="134"/>
      </rPr>
      <t>2022</t>
    </r>
    <r>
      <rPr>
        <b/>
        <sz val="24"/>
        <rFont val="宋体"/>
        <charset val="134"/>
      </rPr>
      <t>年度山西省资产评估机构综合评价表</t>
    </r>
  </si>
  <si>
    <t>序号</t>
  </si>
  <si>
    <t>机构名称</t>
  </si>
  <si>
    <t>资产评估机构得分</t>
  </si>
  <si>
    <t>年业务收入得分（33%）</t>
  </si>
  <si>
    <t>年业务收入</t>
  </si>
  <si>
    <t>年业务收入指标分</t>
  </si>
  <si>
    <t>资产评估师数量（20%）</t>
  </si>
  <si>
    <t>资产评估师数量</t>
  </si>
  <si>
    <t>资产评估师数量分</t>
  </si>
  <si>
    <t>资产评估师执业年限得分（3%）</t>
  </si>
  <si>
    <t>资产评估师执业年限</t>
  </si>
  <si>
    <t>资产评估师执业年限分</t>
  </si>
  <si>
    <t>人才培养得分（4%）</t>
  </si>
  <si>
    <t>人才
培养</t>
  </si>
  <si>
    <t>人才培养分</t>
  </si>
  <si>
    <t>执业质量得分（28%）</t>
  </si>
  <si>
    <t>执业
质量</t>
  </si>
  <si>
    <t>执业质量分</t>
  </si>
  <si>
    <t>行业贡
献得分（12%）</t>
  </si>
  <si>
    <t>行业贡献</t>
  </si>
  <si>
    <t>行业贡献分</t>
  </si>
  <si>
    <t>信鼎誉合（山西）资产房地产评估有限公司</t>
  </si>
  <si>
    <t>27,020,576.45</t>
  </si>
  <si>
    <t>山西智渊房地产资产评估规划测绘咨询有限公司</t>
  </si>
  <si>
    <t>23,337,773.09</t>
  </si>
  <si>
    <t>山西儒林资产评估事务所有限公司</t>
  </si>
  <si>
    <t>16,898,012.12</t>
  </si>
  <si>
    <t>山西中晋资产评估有限责任公司</t>
  </si>
  <si>
    <t>10,858,903.62</t>
  </si>
  <si>
    <t>上海东洲资产评估有限公司山西分公司</t>
  </si>
  <si>
    <t>15,803,134.01</t>
  </si>
  <si>
    <t>山西中凯资产评估有限公司</t>
  </si>
  <si>
    <t>8,018,657.86</t>
  </si>
  <si>
    <t>山西世信资产评估有限公司</t>
  </si>
  <si>
    <t>8,049,661.32</t>
  </si>
  <si>
    <t>北京卓信大华资产评估有限公司山西分公司</t>
  </si>
  <si>
    <t>11,733,555.35</t>
  </si>
  <si>
    <t>山西华强资产评估有限公司</t>
  </si>
  <si>
    <t>9,665,356.46</t>
  </si>
  <si>
    <t>山西国元资产评估有限公司</t>
  </si>
  <si>
    <t>6,249,541.53</t>
  </si>
  <si>
    <t>山西中强资产评估咨询有限公司</t>
  </si>
  <si>
    <t>8,500,806.80</t>
  </si>
  <si>
    <t>中铭国际资产评估(北京)有限责任公司山西分公司</t>
  </si>
  <si>
    <t>12,304,386.58</t>
  </si>
  <si>
    <t>山西诚成资产评估有限公司</t>
  </si>
  <si>
    <t>8,308,298.53</t>
  </si>
  <si>
    <t>山西振华资产评估有限公司</t>
  </si>
  <si>
    <t>7,862,866.15</t>
  </si>
  <si>
    <t>山西中新资产评估有限公司</t>
  </si>
  <si>
    <t>6,086,035.73</t>
  </si>
  <si>
    <t>山西大地资产评估咨询有限公司</t>
  </si>
  <si>
    <t>8,622,776.85</t>
  </si>
  <si>
    <t>山西涌鑫房地产资产评估测绘有限公司</t>
  </si>
  <si>
    <t>7,962,434.91</t>
  </si>
  <si>
    <t>北京中天华资产评估有限责任公司山西分公司</t>
  </si>
  <si>
    <t>6,606,850.17</t>
  </si>
  <si>
    <t>山西光明资产评估有限公司</t>
  </si>
  <si>
    <t>北京中企华资产评估有限责任公司山西分公司</t>
  </si>
  <si>
    <t>9,481,969.83</t>
  </si>
  <si>
    <t>北京国融兴华资产评估有限责任公司山西分公司</t>
  </si>
  <si>
    <t>9,044,797.25</t>
  </si>
  <si>
    <t>山西汇华资产评估有限公司</t>
  </si>
  <si>
    <t>6,020,717.06</t>
  </si>
  <si>
    <t>山西昊运资产评估有限公司</t>
  </si>
  <si>
    <t>3,750,485.96</t>
  </si>
  <si>
    <t>山西家豪房地产资产评估有限公司</t>
  </si>
  <si>
    <t>7,707,396.24</t>
  </si>
  <si>
    <t>山西奥杰资产评估有限公司</t>
  </si>
  <si>
    <t>6,316,426.00</t>
  </si>
  <si>
    <t>山西清泰资产评估有限公司</t>
  </si>
  <si>
    <t>7,154,521.44</t>
  </si>
  <si>
    <t>山西资信资产评估事务所(普通合伙)</t>
  </si>
  <si>
    <t>6,641,221.88</t>
  </si>
  <si>
    <t>介休永信资产评估有限公司</t>
  </si>
  <si>
    <t>2,996,831.12</t>
  </si>
  <si>
    <t>山西中联资产评估有限公司</t>
  </si>
  <si>
    <t>3,539,240.56</t>
  </si>
  <si>
    <t>山西恒信资产评估有限公司</t>
  </si>
  <si>
    <t>5,288,937.91</t>
  </si>
  <si>
    <t>山西金胜原房地产资产评估有限公司</t>
  </si>
  <si>
    <t>4,090,722.03</t>
  </si>
  <si>
    <t>山西金汇丰房地产评估有限公司</t>
  </si>
  <si>
    <t>4,929,607.57</t>
  </si>
  <si>
    <t>山西天正资产评估有限公司</t>
  </si>
  <si>
    <t>3,887,055.53</t>
  </si>
  <si>
    <t>山西大正资产评估有限责任公司</t>
  </si>
  <si>
    <t>4,107,623.03</t>
  </si>
  <si>
    <t>山西宏诚资产评估有限公司</t>
  </si>
  <si>
    <t>5,876,000.00</t>
  </si>
  <si>
    <t>山西天晨资产评估有限公司</t>
  </si>
  <si>
    <t>3,904,662.02</t>
  </si>
  <si>
    <t>山西毅力诚资产评估有限公司</t>
  </si>
  <si>
    <t>4,108,250.09</t>
  </si>
  <si>
    <t>山西德源资产评估有限公司</t>
  </si>
  <si>
    <t>5,700,729.66</t>
  </si>
  <si>
    <t>中水致远资产评估有限公司山西分公司</t>
  </si>
  <si>
    <t>5,600,377.83</t>
  </si>
  <si>
    <t>山西诚泽资产评估有限公司</t>
  </si>
  <si>
    <t>3,864,168.57</t>
  </si>
  <si>
    <t>山西正达信资产评估有限公司</t>
  </si>
  <si>
    <t>4,577,071.80</t>
  </si>
  <si>
    <t>山西金拇指资产评估有限公司</t>
  </si>
  <si>
    <t>653,064.90</t>
  </si>
  <si>
    <t>山西元通天成资产评估有限公司</t>
  </si>
  <si>
    <t>4,102,206.03</t>
  </si>
  <si>
    <t>山西中审华晋资产评估有限公司</t>
  </si>
  <si>
    <t>2,276,896.08</t>
  </si>
  <si>
    <t>山西万佳立信资产评估有限公司</t>
  </si>
  <si>
    <t>4,942,123.04</t>
  </si>
  <si>
    <t>山西中汇资产评估有限公司</t>
  </si>
  <si>
    <t>3,883,462.37</t>
  </si>
  <si>
    <t>山西中仕德资产评估有限公司</t>
  </si>
  <si>
    <t>2,985,500.00</t>
  </si>
  <si>
    <t>长治市诚信资产评估有限公司</t>
  </si>
  <si>
    <t>2,908,191.16</t>
  </si>
  <si>
    <t>山西择专资产评估有限公司</t>
  </si>
  <si>
    <t>3,560,054.52</t>
  </si>
  <si>
    <t>山西神利元资产评估有限公司</t>
  </si>
  <si>
    <t>2,903,173.10</t>
  </si>
  <si>
    <t>山西秉信资产评估事务所</t>
  </si>
  <si>
    <t>2,239,127.21</t>
  </si>
  <si>
    <t>山西丰瑞升资产评估有限公司</t>
  </si>
  <si>
    <t>2,599,656.62</t>
  </si>
  <si>
    <t>长治市佳信资产评估财务咨询公司</t>
  </si>
  <si>
    <t>2,752,338.04</t>
  </si>
  <si>
    <t>山西中照诚资产评估有限公司</t>
  </si>
  <si>
    <t>2,531,607.96</t>
  </si>
  <si>
    <t>山西明达资产评估有限公司</t>
  </si>
  <si>
    <t>2,584,792.63</t>
  </si>
  <si>
    <t>忻州华瑞资产评估有限公司</t>
  </si>
  <si>
    <t>2,540,719.78</t>
  </si>
  <si>
    <t>山西建科资产评估有限公司</t>
  </si>
  <si>
    <t>2,076,888.48</t>
  </si>
  <si>
    <t>山西省元兴资产评估有限公司</t>
  </si>
  <si>
    <t>3,383,280.71</t>
  </si>
  <si>
    <t>山西中瑞资产评估咨询事务所(特殊普通合伙)</t>
  </si>
  <si>
    <t>2,967,982.60</t>
  </si>
  <si>
    <t>山西中致远资产评估有限公司</t>
  </si>
  <si>
    <t>3,780,384.77</t>
  </si>
  <si>
    <t>山西博丰资产评估事务所有限公司</t>
  </si>
  <si>
    <t>2,509,112.42</t>
  </si>
  <si>
    <t>山西创晖资产评估事务所（普通合伙）</t>
  </si>
  <si>
    <t>3,508,521.46</t>
  </si>
  <si>
    <t>中咨同创（山西）资产评估有限公司</t>
  </si>
  <si>
    <t>1,407,094.55</t>
  </si>
  <si>
    <t>山西嘉正资产评估有限公司</t>
  </si>
  <si>
    <t>山西弘信房地产土地资产评估有限公司</t>
  </si>
  <si>
    <t>2,932,401.20</t>
  </si>
  <si>
    <t>山西华诚房地产评估有限公司</t>
  </si>
  <si>
    <t>4,523,253.22</t>
  </si>
  <si>
    <t>山西同业房地产咨询估价有限责任公司</t>
  </si>
  <si>
    <t>4,897,140.91</t>
  </si>
  <si>
    <t>山西中信和盛资产评估事务所（普通合伙）</t>
  </si>
  <si>
    <t>2,929,135.34</t>
  </si>
  <si>
    <t>山西中硕资产评估有限公司</t>
  </si>
  <si>
    <t>2,939,806.00</t>
  </si>
  <si>
    <t>山西真诚资产评估有限公司</t>
  </si>
  <si>
    <t>2,740,754.71</t>
  </si>
  <si>
    <t>山西誉德隆资产评估有限公司</t>
  </si>
  <si>
    <t>1,163,346.24</t>
  </si>
  <si>
    <t>山西文国华苑资产评估有限公司</t>
  </si>
  <si>
    <t>2,279,373.23</t>
  </si>
  <si>
    <t>山西正信源资产评估有限公司</t>
  </si>
  <si>
    <t>1,886,427.05</t>
  </si>
  <si>
    <t>阳泉市万信房地产评估事务所有限公司</t>
  </si>
  <si>
    <t>4,396,116.46</t>
  </si>
  <si>
    <t>山西汇亨资产评估有限公司</t>
  </si>
  <si>
    <t>1,478,034.10</t>
  </si>
  <si>
    <t>山西益欣资产评估有限公司</t>
  </si>
  <si>
    <t>2,127,420.82</t>
  </si>
  <si>
    <t>翼城县三合资产评估普通合伙事务所</t>
  </si>
  <si>
    <t>2,576,286.17</t>
  </si>
  <si>
    <t>山西丰百利房地产评估有限公司</t>
  </si>
  <si>
    <t>2,817,045.02</t>
  </si>
  <si>
    <t>临汾博新资产评估有限责任公司</t>
  </si>
  <si>
    <t>1,605,121.10</t>
  </si>
  <si>
    <t>吕梁中信达资产评估事务所（普通合伙）</t>
  </si>
  <si>
    <t>2,751,442.35</t>
  </si>
  <si>
    <t>山西恒信融丰资产评估有限公司</t>
  </si>
  <si>
    <t>1,803,302.68</t>
  </si>
  <si>
    <t>山西巨盛资产评估房地产估价有限公司</t>
  </si>
  <si>
    <t>1,300,871.88</t>
  </si>
  <si>
    <t>山西中和信资产评估有限公司</t>
  </si>
  <si>
    <t>2,291,857.46</t>
  </si>
  <si>
    <t>山西宝旺资产评估有限公司</t>
  </si>
  <si>
    <t>1,798,264.36</t>
  </si>
  <si>
    <t>山西中盛资产评估有限公司</t>
  </si>
  <si>
    <t>603,823.26</t>
  </si>
  <si>
    <t>晋城浩云资产评估事务所有限公司</t>
  </si>
  <si>
    <t>2,141,105.71</t>
  </si>
  <si>
    <t>大同国强资产评估有限公司</t>
  </si>
  <si>
    <t>1,665,099.42</t>
  </si>
  <si>
    <t>山西通诚资产评估有限公司</t>
  </si>
  <si>
    <t>1,629,677.84</t>
  </si>
  <si>
    <t>山西睿信和资产评估有限公司</t>
  </si>
  <si>
    <t>2,125,983.80</t>
  </si>
  <si>
    <t>山西恒信资产评估事务所（普通合伙）</t>
  </si>
  <si>
    <t>2,428,247.49</t>
  </si>
  <si>
    <t>山西聚信资产评估有限公司</t>
  </si>
  <si>
    <t>1,759,644.30</t>
  </si>
  <si>
    <t>山西晋审资产评估有限公司</t>
  </si>
  <si>
    <t>山西志和房地产资产评估有限公司</t>
  </si>
  <si>
    <t>3,709,475.14</t>
  </si>
  <si>
    <t>山西晋城元恒资产评估有限公司</t>
  </si>
  <si>
    <t>1,175,605.00</t>
  </si>
  <si>
    <t>山西愚公资产评估有限公司</t>
  </si>
  <si>
    <t>817,914.69</t>
  </si>
  <si>
    <t>北京中源正信资产评估有限公司太原分公司</t>
  </si>
  <si>
    <t>805,891.78</t>
  </si>
  <si>
    <t>山西众诚资产评估有限公司</t>
  </si>
  <si>
    <t>674,013.71</t>
  </si>
  <si>
    <t>山西国量资产评估有限公司</t>
  </si>
  <si>
    <t>1,919,800.02</t>
  </si>
  <si>
    <t>北京北方亚事资产评估事务所（特殊普通合伙）山西分所</t>
  </si>
  <si>
    <t>1,264,956.39</t>
  </si>
  <si>
    <t>忻州嘉禾资产评估事务所(普通合伙)</t>
  </si>
  <si>
    <t>2,408,652.31</t>
  </si>
  <si>
    <t>山西诚明资产评估有限公司</t>
  </si>
  <si>
    <t>930,688.18</t>
  </si>
  <si>
    <t>山西康嘉资产评估有限公司</t>
  </si>
  <si>
    <t>1,440,421.35</t>
  </si>
  <si>
    <t>山西同兴中资产评估有限公司</t>
  </si>
  <si>
    <t>1,534,817.54</t>
  </si>
  <si>
    <t>山西兴元资产评估有限公司</t>
  </si>
  <si>
    <t>746,227.84</t>
  </si>
  <si>
    <t>山西盛禹房地产资产评估有限公司</t>
  </si>
  <si>
    <t>1,643,813.47</t>
  </si>
  <si>
    <t>山西嘉璐房地产土地资产评估有限公司</t>
  </si>
  <si>
    <t>2,568,963.50</t>
  </si>
  <si>
    <t>山西泉兴资产评估事务所（普通合伙）</t>
  </si>
  <si>
    <t>2,471,536.18</t>
  </si>
  <si>
    <t>山西德信资产评估有限公司</t>
  </si>
  <si>
    <t>1,457,338.21</t>
  </si>
  <si>
    <t>山西信瑞达资产评估事务所(普通合伙)</t>
  </si>
  <si>
    <t>475,706.78</t>
  </si>
  <si>
    <t>山西中保高新资产评估有限公司</t>
  </si>
  <si>
    <t>298,039.03</t>
  </si>
  <si>
    <t>临汾平阳资产评估有限公司</t>
  </si>
  <si>
    <t>1,438,568.87</t>
  </si>
  <si>
    <t>阳城县安信房地产资产评估有限公司</t>
  </si>
  <si>
    <t>2,180,858.76</t>
  </si>
  <si>
    <t>山西金辉土地资产评估有限公司</t>
  </si>
  <si>
    <t>2,806,156.56</t>
  </si>
  <si>
    <t>山西中瑞天诚资产评估有限公司</t>
  </si>
  <si>
    <t>1,805,867.57</t>
  </si>
  <si>
    <t>山西坤祥元资产评估有限公司</t>
  </si>
  <si>
    <t>306,777.31</t>
  </si>
  <si>
    <t>山西恒晖资产评估事务所(普通合伙)</t>
  </si>
  <si>
    <t>1,703,229.75</t>
  </si>
  <si>
    <t>忻州聚龙资产评估事务所</t>
  </si>
  <si>
    <t>1,873,985.20</t>
  </si>
  <si>
    <t>山西中财资产评估有限公司</t>
  </si>
  <si>
    <t>196,753.29</t>
  </si>
  <si>
    <t>山西乾元资产评估有限公司</t>
  </si>
  <si>
    <t>1,127,235.27</t>
  </si>
  <si>
    <t>山西智彤资产评估有限公司</t>
  </si>
  <si>
    <t>716,866.16</t>
  </si>
  <si>
    <t>山西德浩资产评估有限公司</t>
  </si>
  <si>
    <t>539,740.59</t>
  </si>
  <si>
    <t>山西博诚资产评估事务所(普通合伙)</t>
  </si>
  <si>
    <t>774,697.35</t>
  </si>
  <si>
    <t>中瑞振华房地产估价（山西）有限公司</t>
  </si>
  <si>
    <t>1,482,211.17</t>
  </si>
  <si>
    <t>朔州百氏达资产评估事务所(普通合伙)</t>
  </si>
  <si>
    <t>385,300.00</t>
  </si>
  <si>
    <t>运城今朝资产评估事务所(普通合伙)</t>
  </si>
  <si>
    <t>1,470,955.10</t>
  </si>
  <si>
    <t>山西力仁资产评估事务所(普通合伙)</t>
  </si>
  <si>
    <t>1,439,885.96</t>
  </si>
  <si>
    <t>山西迈达资产评估事务所有限公司 </t>
  </si>
  <si>
    <t>2,459,100.96</t>
  </si>
  <si>
    <t>山西博达资产评估有限公司</t>
  </si>
  <si>
    <t>575,053.90</t>
  </si>
  <si>
    <t>山西平阳房地产资产评估有限公司</t>
  </si>
  <si>
    <t>1,905,751.27</t>
  </si>
  <si>
    <t>山西永丰资产评估事务所（普通合伙）</t>
  </si>
  <si>
    <t>1,532,423.40</t>
  </si>
  <si>
    <t>灵石金达资产评估有限公司</t>
  </si>
  <si>
    <t>839,671.03</t>
  </si>
  <si>
    <t>大同市精正资产评估有限责任公司</t>
  </si>
  <si>
    <t>744,177.23</t>
  </si>
  <si>
    <t>山西东诚资产评估咨询有限公司</t>
  </si>
  <si>
    <t>918,919.02</t>
  </si>
  <si>
    <t>山西中宸国远房地产资产评估有限责任公司</t>
  </si>
  <si>
    <t>1,845,529.16</t>
  </si>
  <si>
    <t>山西中同信资产评估有限公司</t>
  </si>
  <si>
    <t>631,668.36</t>
  </si>
  <si>
    <t>山西中成资产评估事务所（普通合伙）</t>
  </si>
  <si>
    <t>879,932.49</t>
  </si>
  <si>
    <t>山西信威资产评估有限公司</t>
  </si>
  <si>
    <t>622,795.00</t>
  </si>
  <si>
    <t>山西一诺千金资产评估有限公司</t>
  </si>
  <si>
    <t>972,635.64</t>
  </si>
  <si>
    <t>同致信德（山西）资产评估有限公司</t>
  </si>
  <si>
    <t>1,283,284.27</t>
  </si>
  <si>
    <t>山西双元资产评估有限公司</t>
  </si>
  <si>
    <t>340,781.45</t>
  </si>
  <si>
    <t>阳泉衡信资产评估事务所(普通合伙)</t>
  </si>
  <si>
    <t>916,670.03</t>
  </si>
  <si>
    <t>山西柏利源资产评估事务所(普通合伙)</t>
  </si>
  <si>
    <t>566,328.40</t>
  </si>
  <si>
    <t>山西开永资产评估事务所（特殊普通合伙）</t>
  </si>
  <si>
    <t>698,572.81</t>
  </si>
  <si>
    <t>太原市五岳通房地产估价有限公司</t>
  </si>
  <si>
    <t>1,762,700.92</t>
  </si>
  <si>
    <t>山西天丰资产评估事务所(普通合伙)</t>
  </si>
  <si>
    <t>932,983.77</t>
  </si>
  <si>
    <t>山西方圆房地产价格评估有限公司</t>
  </si>
  <si>
    <t>1,524,969.92</t>
  </si>
  <si>
    <t>山西紫奇房地产资产评估有限公司</t>
  </si>
  <si>
    <t>2,199,057.63</t>
  </si>
  <si>
    <t>阳城县华清资产评估事务所</t>
  </si>
  <si>
    <t>591,536.05</t>
  </si>
  <si>
    <t>大同市大公资产评估事务所</t>
  </si>
  <si>
    <t>791,029.67</t>
  </si>
  <si>
    <t>山西千煦资产评估有限公司</t>
  </si>
  <si>
    <t>127,070.00</t>
  </si>
  <si>
    <t>大同市中兴资产评估事务所(普通合伙)</t>
  </si>
  <si>
    <t>353,385.55</t>
  </si>
  <si>
    <t>山西洪洞瑞合资产评估事务所</t>
  </si>
  <si>
    <t>766,382.46</t>
  </si>
  <si>
    <t>中和资产评估有限公司山西分公司</t>
  </si>
  <si>
    <t>650,063.41</t>
  </si>
  <si>
    <t>山西嘉钰乔资产评估事务所(普通合伙)</t>
  </si>
  <si>
    <t>546,453.91</t>
  </si>
  <si>
    <t>山西常安资产评估有限公司</t>
  </si>
  <si>
    <t>184,315.78</t>
  </si>
  <si>
    <t>山西得恒资产评估事务所（普通合伙）</t>
  </si>
  <si>
    <t>385,693.07</t>
  </si>
  <si>
    <t>北京中和谊资产评估有限公司山西分公司</t>
  </si>
  <si>
    <t>272,302.91</t>
  </si>
  <si>
    <t>山西美信孚资产评估事务所（普通合伙）</t>
  </si>
  <si>
    <t>478,114.00</t>
  </si>
  <si>
    <t>山西思诚资产评估事务所（普通合伙）</t>
  </si>
  <si>
    <t>1,277,365.94</t>
  </si>
  <si>
    <t>山西万嘉资产评估事务所(普通合伙)</t>
  </si>
  <si>
    <t>951,881.18</t>
  </si>
  <si>
    <t>山西是全资产评估有限公司</t>
  </si>
  <si>
    <t>5,000.00</t>
  </si>
  <si>
    <t>山西正平房地产资产评估有限公司</t>
  </si>
  <si>
    <t>1,583,843.06</t>
  </si>
  <si>
    <t>山西正祥源资产评估事务所(普通合伙)</t>
  </si>
  <si>
    <t>854,016.54</t>
  </si>
  <si>
    <t>山西鑫盛资产评估事务所（普通合伙）</t>
  </si>
  <si>
    <t>199,090.31</t>
  </si>
  <si>
    <t>山西开园资产评估事务所（普通合伙）</t>
  </si>
  <si>
    <t>29,673.27</t>
  </si>
  <si>
    <t>运城市正辰房地产资产评估有限公司</t>
  </si>
  <si>
    <t>1,089,821.10</t>
  </si>
  <si>
    <t>山西九道资产评估事务所（普通合伙）</t>
  </si>
  <si>
    <t>853,901.71</t>
  </si>
  <si>
    <t>国众联资产评估土地房地产估价有限公司山西分公司</t>
  </si>
  <si>
    <t>367,990.00</t>
  </si>
  <si>
    <t>山西宏都房地产土地资产评估有限公司</t>
  </si>
  <si>
    <t>1,032,456.39</t>
  </si>
  <si>
    <t>北京中林资产评估有限公司山西分公司</t>
  </si>
  <si>
    <t>679,611.65</t>
  </si>
  <si>
    <t>安信房地产资产评估（山西）有限公司</t>
  </si>
  <si>
    <t>284,996.98</t>
  </si>
  <si>
    <t>山西广厦房地产资产评估有限公司</t>
  </si>
  <si>
    <t>128,000.00</t>
  </si>
  <si>
    <t>太原市昕科源房地产评估有限公司</t>
  </si>
  <si>
    <t>698,309.46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</si>
</sst>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name val="Arial"/>
      <charset val="134"/>
    </font>
    <font>
      <sz val="12"/>
      <name val="Arial"/>
      <charset val="134"/>
    </font>
    <font>
      <b/>
      <sz val="24"/>
      <name val="Arial"/>
      <charset val="134"/>
    </font>
    <font>
      <b/>
      <sz val="12"/>
      <name val="Arial"/>
      <charset val="134"/>
    </font>
    <font>
      <b/>
      <sz val="10"/>
      <name val="Arial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0"/>
      <color rgb="FFFF0000"/>
      <name val="Arial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Arial"/>
      <charset val="134"/>
    </font>
    <font>
      <b/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10" applyNumberFormat="0" applyAlignment="0" applyProtection="0">
      <alignment vertical="center"/>
    </xf>
    <xf numFmtId="0" fontId="32" fillId="11" borderId="6" applyNumberFormat="0" applyAlignment="0" applyProtection="0">
      <alignment vertical="center"/>
    </xf>
    <xf numFmtId="0" fontId="33" fillId="12" borderId="11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176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76" fontId="4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/>
    <xf numFmtId="0" fontId="10" fillId="0" borderId="3" xfId="0" applyFont="1" applyFill="1" applyBorder="1" applyAlignment="1"/>
    <xf numFmtId="176" fontId="2" fillId="0" borderId="3" xfId="0" applyNumberFormat="1" applyFont="1" applyFill="1" applyBorder="1" applyAlignment="1"/>
    <xf numFmtId="176" fontId="11" fillId="0" borderId="3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2" fillId="0" borderId="3" xfId="0" applyFont="1" applyFill="1" applyBorder="1" applyAlignment="1"/>
    <xf numFmtId="4" fontId="11" fillId="0" borderId="3" xfId="0" applyNumberFormat="1" applyFont="1" applyFill="1" applyBorder="1" applyAlignment="1">
      <alignment horizontal="center"/>
    </xf>
    <xf numFmtId="176" fontId="13" fillId="0" borderId="3" xfId="0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2" fillId="0" borderId="3" xfId="0" applyFont="1" applyFill="1" applyBorder="1" applyAlignment="1" applyProtection="1"/>
    <xf numFmtId="0" fontId="12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/>
    </xf>
    <xf numFmtId="176" fontId="9" fillId="0" borderId="5" xfId="0" applyNumberFormat="1" applyFont="1" applyFill="1" applyBorder="1" applyAlignment="1">
      <alignment vertical="center"/>
    </xf>
    <xf numFmtId="0" fontId="15" fillId="0" borderId="3" xfId="0" applyFont="1" applyFill="1" applyBorder="1" applyAlignment="1"/>
    <xf numFmtId="176" fontId="1" fillId="0" borderId="3" xfId="0" applyNumberFormat="1" applyFont="1" applyFill="1" applyBorder="1" applyAlignment="1"/>
    <xf numFmtId="176" fontId="16" fillId="0" borderId="3" xfId="0" applyNumberFormat="1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7" fillId="0" borderId="3" xfId="0" applyFont="1" applyFill="1" applyBorder="1" applyAlignment="1"/>
    <xf numFmtId="0" fontId="17" fillId="0" borderId="3" xfId="0" applyFont="1" applyFill="1" applyBorder="1" applyAlignment="1" applyProtection="1"/>
    <xf numFmtId="0" fontId="17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 applyProtection="1"/>
    <xf numFmtId="0" fontId="1" fillId="0" borderId="3" xfId="0" applyFont="1" applyFill="1" applyBorder="1" applyAlignment="1"/>
    <xf numFmtId="0" fontId="1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7"/>
  <sheetViews>
    <sheetView tabSelected="1" topLeftCell="A144" workbookViewId="0">
      <selection activeCell="B173" sqref="B173"/>
    </sheetView>
  </sheetViews>
  <sheetFormatPr defaultColWidth="8.875" defaultRowHeight="15"/>
  <cols>
    <col min="1" max="1" width="8.875" style="2"/>
    <col min="2" max="2" width="59.625" style="3" customWidth="1"/>
    <col min="3" max="3" width="14" style="4" customWidth="1"/>
    <col min="4" max="4" width="13.25" style="4" customWidth="1"/>
    <col min="5" max="5" width="19.125" style="2" customWidth="1"/>
    <col min="6" max="6" width="11.5" style="4" customWidth="1"/>
    <col min="7" max="7" width="10.5" style="4" customWidth="1"/>
    <col min="8" max="8" width="6.5" style="5" customWidth="1"/>
    <col min="9" max="9" width="9.5" style="4" customWidth="1"/>
    <col min="10" max="10" width="10.5" style="4" customWidth="1"/>
    <col min="11" max="11" width="10.375" style="2" customWidth="1"/>
    <col min="12" max="12" width="11" style="4" customWidth="1"/>
    <col min="13" max="13" width="6.5" style="4" customWidth="1"/>
    <col min="14" max="14" width="6.5" style="2" customWidth="1"/>
    <col min="15" max="15" width="9.75" style="4" customWidth="1"/>
    <col min="16" max="16" width="6.5" style="4" customWidth="1"/>
    <col min="17" max="17" width="6.5" style="2" customWidth="1"/>
    <col min="18" max="18" width="12.125" style="4" customWidth="1"/>
    <col min="19" max="19" width="6.5" style="4" customWidth="1"/>
    <col min="20" max="20" width="8.875" style="2" customWidth="1"/>
    <col min="21" max="21" width="10.625" style="4" customWidth="1"/>
    <col min="22" max="16384" width="8.875" style="2"/>
  </cols>
  <sheetData>
    <row r="1" ht="32.25" spans="1:19">
      <c r="A1" s="6" t="s">
        <v>0</v>
      </c>
      <c r="B1" s="7"/>
      <c r="C1" s="8"/>
      <c r="D1" s="8"/>
      <c r="E1" s="6"/>
      <c r="F1" s="8"/>
      <c r="G1" s="8"/>
      <c r="H1" s="9"/>
      <c r="I1" s="8"/>
      <c r="J1" s="8"/>
      <c r="K1" s="6"/>
      <c r="L1" s="8"/>
      <c r="M1" s="8"/>
      <c r="N1" s="6"/>
      <c r="O1" s="8"/>
      <c r="P1" s="8"/>
      <c r="Q1" s="6"/>
      <c r="R1" s="8"/>
      <c r="S1" s="8"/>
    </row>
    <row r="2" ht="69" customHeight="1" spans="1:21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26" t="s">
        <v>19</v>
      </c>
      <c r="T2" s="27" t="s">
        <v>20</v>
      </c>
      <c r="U2" s="28" t="s">
        <v>21</v>
      </c>
    </row>
    <row r="3" ht="14.25" spans="1:21">
      <c r="A3" s="14">
        <v>1</v>
      </c>
      <c r="B3" s="15" t="s">
        <v>22</v>
      </c>
      <c r="C3" s="16">
        <f>D3+J3+G3+M3+P3+S3</f>
        <v>415.827060726355</v>
      </c>
      <c r="D3" s="17">
        <f t="shared" ref="D3:D34" si="0">F3*0.33</f>
        <v>302.325253875781</v>
      </c>
      <c r="E3" s="18" t="s">
        <v>23</v>
      </c>
      <c r="F3" s="16">
        <f t="shared" ref="F3:F34" si="1">100*(E3/2949403.04)</f>
        <v>916.137132956912</v>
      </c>
      <c r="G3" s="16">
        <f t="shared" ref="G3:G34" si="2">I3*0.2</f>
        <v>33.3778371161549</v>
      </c>
      <c r="H3" s="19">
        <v>12.5</v>
      </c>
      <c r="I3" s="16">
        <f t="shared" ref="I3:I34" si="3">100*(H3/7.49)</f>
        <v>166.889185580774</v>
      </c>
      <c r="J3" s="16">
        <f t="shared" ref="J3:J34" si="4">L3*0.03</f>
        <v>1.66767371601208</v>
      </c>
      <c r="K3" s="23">
        <v>7.36</v>
      </c>
      <c r="L3" s="16">
        <f t="shared" ref="L3:L34" si="5">100*(K3/13.24)</f>
        <v>55.5891238670695</v>
      </c>
      <c r="M3" s="16">
        <f t="shared" ref="M3:M34" si="6">O3*0.04</f>
        <v>3.90457256461233</v>
      </c>
      <c r="N3" s="24">
        <v>4.91</v>
      </c>
      <c r="O3" s="16">
        <f t="shared" ref="O3:O34" si="7">100*(N3/5.03)</f>
        <v>97.6143141153081</v>
      </c>
      <c r="P3" s="16">
        <f t="shared" ref="P3:P34" si="8">R3*0.28</f>
        <v>28.328611898017</v>
      </c>
      <c r="Q3" s="14">
        <v>100</v>
      </c>
      <c r="R3" s="16">
        <f t="shared" ref="R3:R34" si="9">100*(Q3/98.84)</f>
        <v>101.173613921489</v>
      </c>
      <c r="S3" s="16">
        <f t="shared" ref="S3:S34" si="10">U3*0.12</f>
        <v>46.2231115557779</v>
      </c>
      <c r="T3" s="14">
        <v>77</v>
      </c>
      <c r="U3" s="16">
        <f t="shared" ref="U3:U34" si="11">100*(T3/19.99)</f>
        <v>385.192596298149</v>
      </c>
    </row>
    <row r="4" ht="14.25" spans="1:21">
      <c r="A4" s="14">
        <v>2</v>
      </c>
      <c r="B4" s="15" t="s">
        <v>24</v>
      </c>
      <c r="C4" s="16">
        <f t="shared" ref="C4:C34" si="12">D4+J4+G4+M4+P4+S4</f>
        <v>348.077508480046</v>
      </c>
      <c r="D4" s="17">
        <f t="shared" si="0"/>
        <v>261.119454182837</v>
      </c>
      <c r="E4" s="18" t="s">
        <v>25</v>
      </c>
      <c r="F4" s="16">
        <f t="shared" si="1"/>
        <v>791.271073281324</v>
      </c>
      <c r="G4" s="16">
        <f t="shared" si="2"/>
        <v>21.3618157543391</v>
      </c>
      <c r="H4" s="19">
        <v>8</v>
      </c>
      <c r="I4" s="16">
        <f t="shared" si="3"/>
        <v>106.809078771696</v>
      </c>
      <c r="J4" s="16">
        <f t="shared" si="4"/>
        <v>0.879154078549849</v>
      </c>
      <c r="K4" s="23">
        <v>3.88</v>
      </c>
      <c r="L4" s="16">
        <f t="shared" si="5"/>
        <v>29.3051359516616</v>
      </c>
      <c r="M4" s="16">
        <f t="shared" si="6"/>
        <v>4.57256461232604</v>
      </c>
      <c r="N4" s="24">
        <v>5.75</v>
      </c>
      <c r="O4" s="16">
        <f t="shared" si="7"/>
        <v>114.314115308151</v>
      </c>
      <c r="P4" s="16">
        <f t="shared" si="8"/>
        <v>28.328611898017</v>
      </c>
      <c r="Q4" s="14">
        <v>100</v>
      </c>
      <c r="R4" s="16">
        <f t="shared" si="9"/>
        <v>101.173613921489</v>
      </c>
      <c r="S4" s="16">
        <f t="shared" si="10"/>
        <v>31.815907953977</v>
      </c>
      <c r="T4" s="14">
        <v>53</v>
      </c>
      <c r="U4" s="16">
        <f t="shared" si="11"/>
        <v>265.132566283142</v>
      </c>
    </row>
    <row r="5" ht="14.25" spans="1:21">
      <c r="A5" s="14">
        <v>3</v>
      </c>
      <c r="B5" s="15" t="s">
        <v>26</v>
      </c>
      <c r="C5" s="16">
        <f t="shared" si="12"/>
        <v>285.809337308476</v>
      </c>
      <c r="D5" s="17">
        <f t="shared" si="0"/>
        <v>189.066869599483</v>
      </c>
      <c r="E5" s="18" t="s">
        <v>27</v>
      </c>
      <c r="F5" s="16">
        <f t="shared" si="1"/>
        <v>572.929907877222</v>
      </c>
      <c r="G5" s="16">
        <f t="shared" si="2"/>
        <v>29.3724966622163</v>
      </c>
      <c r="H5" s="19">
        <v>11</v>
      </c>
      <c r="I5" s="16">
        <f t="shared" si="3"/>
        <v>146.862483311081</v>
      </c>
      <c r="J5" s="16">
        <f t="shared" si="4"/>
        <v>1.5</v>
      </c>
      <c r="K5" s="23">
        <v>6.62</v>
      </c>
      <c r="L5" s="16">
        <f t="shared" si="5"/>
        <v>50</v>
      </c>
      <c r="M5" s="16">
        <f t="shared" si="6"/>
        <v>4.52485089463221</v>
      </c>
      <c r="N5" s="25">
        <v>5.69</v>
      </c>
      <c r="O5" s="16">
        <f t="shared" si="7"/>
        <v>113.121272365805</v>
      </c>
      <c r="P5" s="16">
        <f t="shared" si="8"/>
        <v>28.328611898017</v>
      </c>
      <c r="Q5" s="14">
        <v>100</v>
      </c>
      <c r="R5" s="16">
        <f t="shared" si="9"/>
        <v>101.173613921489</v>
      </c>
      <c r="S5" s="16">
        <f t="shared" si="10"/>
        <v>33.0165082541271</v>
      </c>
      <c r="T5" s="14">
        <v>55</v>
      </c>
      <c r="U5" s="16">
        <f t="shared" si="11"/>
        <v>275.137568784392</v>
      </c>
    </row>
    <row r="6" ht="14.25" spans="1:21">
      <c r="A6" s="14">
        <v>4</v>
      </c>
      <c r="B6" s="15" t="s">
        <v>28</v>
      </c>
      <c r="C6" s="16">
        <f t="shared" si="12"/>
        <v>276.68050158979</v>
      </c>
      <c r="D6" s="17">
        <f t="shared" si="0"/>
        <v>121.497067237037</v>
      </c>
      <c r="E6" s="18" t="s">
        <v>29</v>
      </c>
      <c r="F6" s="16">
        <f t="shared" si="1"/>
        <v>368.172931021323</v>
      </c>
      <c r="G6" s="16">
        <f t="shared" si="2"/>
        <v>56.0747663551402</v>
      </c>
      <c r="H6" s="19">
        <v>21</v>
      </c>
      <c r="I6" s="16">
        <f t="shared" si="3"/>
        <v>280.373831775701</v>
      </c>
      <c r="J6" s="16">
        <f t="shared" si="4"/>
        <v>4.11027190332326</v>
      </c>
      <c r="K6" s="23">
        <v>18.14</v>
      </c>
      <c r="L6" s="16">
        <f t="shared" si="5"/>
        <v>137.009063444109</v>
      </c>
      <c r="M6" s="16">
        <f t="shared" si="6"/>
        <v>4.23856858846918</v>
      </c>
      <c r="N6" s="24">
        <v>5.33</v>
      </c>
      <c r="O6" s="16">
        <f t="shared" si="7"/>
        <v>105.96421471173</v>
      </c>
      <c r="P6" s="16">
        <f t="shared" si="8"/>
        <v>28.328611898017</v>
      </c>
      <c r="Q6" s="14">
        <v>100</v>
      </c>
      <c r="R6" s="16">
        <f t="shared" si="9"/>
        <v>101.173613921489</v>
      </c>
      <c r="S6" s="16">
        <f t="shared" si="10"/>
        <v>62.4312156078039</v>
      </c>
      <c r="T6" s="14">
        <v>104</v>
      </c>
      <c r="U6" s="16">
        <f t="shared" si="11"/>
        <v>520.260130065033</v>
      </c>
    </row>
    <row r="7" ht="14.25" spans="1:21">
      <c r="A7" s="14">
        <v>5</v>
      </c>
      <c r="B7" s="15" t="s">
        <v>30</v>
      </c>
      <c r="C7" s="16">
        <f t="shared" si="12"/>
        <v>252.680753405439</v>
      </c>
      <c r="D7" s="17">
        <f t="shared" si="0"/>
        <v>176.816601616441</v>
      </c>
      <c r="E7" s="18" t="s">
        <v>31</v>
      </c>
      <c r="F7" s="16">
        <f t="shared" si="1"/>
        <v>535.807883686185</v>
      </c>
      <c r="G7" s="16">
        <f t="shared" si="2"/>
        <v>6.67556742323097</v>
      </c>
      <c r="H7" s="19">
        <v>2.5</v>
      </c>
      <c r="I7" s="16">
        <f t="shared" si="3"/>
        <v>33.3778371161549</v>
      </c>
      <c r="J7" s="16">
        <f t="shared" si="4"/>
        <v>0.527945619335347</v>
      </c>
      <c r="K7" s="23">
        <v>2.33</v>
      </c>
      <c r="L7" s="16">
        <f t="shared" si="5"/>
        <v>17.5981873111782</v>
      </c>
      <c r="M7" s="16">
        <f t="shared" si="6"/>
        <v>3.71371769383698</v>
      </c>
      <c r="N7" s="24">
        <v>4.67</v>
      </c>
      <c r="O7" s="16">
        <f t="shared" si="7"/>
        <v>92.8429423459245</v>
      </c>
      <c r="P7" s="16">
        <f t="shared" si="8"/>
        <v>28.328611898017</v>
      </c>
      <c r="Q7" s="14">
        <v>100</v>
      </c>
      <c r="R7" s="16">
        <f t="shared" si="9"/>
        <v>101.173613921489</v>
      </c>
      <c r="S7" s="16">
        <f t="shared" si="10"/>
        <v>36.6183091545773</v>
      </c>
      <c r="T7" s="14">
        <v>61</v>
      </c>
      <c r="U7" s="16">
        <f t="shared" si="11"/>
        <v>305.152576288144</v>
      </c>
    </row>
    <row r="8" ht="14.25" spans="1:21">
      <c r="A8" s="14">
        <v>6</v>
      </c>
      <c r="B8" s="15" t="s">
        <v>32</v>
      </c>
      <c r="C8" s="16">
        <f t="shared" si="12"/>
        <v>225.141401316724</v>
      </c>
      <c r="D8" s="17">
        <f t="shared" si="0"/>
        <v>89.718395821549</v>
      </c>
      <c r="E8" s="18" t="s">
        <v>33</v>
      </c>
      <c r="F8" s="16">
        <f t="shared" si="1"/>
        <v>271.873926731967</v>
      </c>
      <c r="G8" s="16">
        <f t="shared" si="2"/>
        <v>40.0534045393859</v>
      </c>
      <c r="H8" s="19">
        <v>15</v>
      </c>
      <c r="I8" s="16">
        <f t="shared" si="3"/>
        <v>200.267022696929</v>
      </c>
      <c r="J8" s="16">
        <f t="shared" si="4"/>
        <v>1.78549848942598</v>
      </c>
      <c r="K8" s="23">
        <v>7.88</v>
      </c>
      <c r="L8" s="16">
        <f t="shared" si="5"/>
        <v>59.5166163141994</v>
      </c>
      <c r="M8" s="16">
        <f t="shared" si="6"/>
        <v>4.17495029821074</v>
      </c>
      <c r="N8" s="24">
        <v>5.25</v>
      </c>
      <c r="O8" s="16">
        <f t="shared" si="7"/>
        <v>104.373757455268</v>
      </c>
      <c r="P8" s="16">
        <f t="shared" si="8"/>
        <v>28.328611898017</v>
      </c>
      <c r="Q8" s="14">
        <v>100</v>
      </c>
      <c r="R8" s="16">
        <f t="shared" si="9"/>
        <v>101.173613921489</v>
      </c>
      <c r="S8" s="16">
        <f t="shared" si="10"/>
        <v>61.0805402701351</v>
      </c>
      <c r="T8" s="14">
        <v>101.75</v>
      </c>
      <c r="U8" s="16">
        <f t="shared" si="11"/>
        <v>509.004502251126</v>
      </c>
    </row>
    <row r="9" ht="14.25" spans="1:21">
      <c r="A9" s="14">
        <v>7</v>
      </c>
      <c r="B9" s="15" t="s">
        <v>34</v>
      </c>
      <c r="C9" s="16">
        <f t="shared" si="12"/>
        <v>222.955216448696</v>
      </c>
      <c r="D9" s="17">
        <f t="shared" si="0"/>
        <v>90.065284383785</v>
      </c>
      <c r="E9" s="18" t="s">
        <v>35</v>
      </c>
      <c r="F9" s="16">
        <f t="shared" si="1"/>
        <v>272.925104193288</v>
      </c>
      <c r="G9" s="16">
        <f t="shared" si="2"/>
        <v>46.7289719626168</v>
      </c>
      <c r="H9" s="19">
        <v>17.5</v>
      </c>
      <c r="I9" s="16">
        <f t="shared" si="3"/>
        <v>233.644859813084</v>
      </c>
      <c r="J9" s="16">
        <f t="shared" si="4"/>
        <v>3.49848942598187</v>
      </c>
      <c r="K9" s="23">
        <v>15.44</v>
      </c>
      <c r="L9" s="16">
        <f t="shared" si="5"/>
        <v>116.616314199396</v>
      </c>
      <c r="M9" s="16">
        <f t="shared" si="6"/>
        <v>4.50894632206759</v>
      </c>
      <c r="N9" s="24">
        <v>5.67</v>
      </c>
      <c r="O9" s="16">
        <f t="shared" si="7"/>
        <v>112.72365805169</v>
      </c>
      <c r="P9" s="16">
        <f t="shared" si="8"/>
        <v>28.328611898017</v>
      </c>
      <c r="Q9" s="14">
        <v>100</v>
      </c>
      <c r="R9" s="16">
        <f t="shared" si="9"/>
        <v>101.173613921489</v>
      </c>
      <c r="S9" s="16">
        <f t="shared" si="10"/>
        <v>49.8249124562281</v>
      </c>
      <c r="T9" s="14">
        <v>83</v>
      </c>
      <c r="U9" s="16">
        <f t="shared" si="11"/>
        <v>415.207603801901</v>
      </c>
    </row>
    <row r="10" ht="14.25" spans="1:21">
      <c r="A10" s="14">
        <v>8</v>
      </c>
      <c r="B10" s="15" t="s">
        <v>36</v>
      </c>
      <c r="C10" s="16">
        <f t="shared" si="12"/>
        <v>218.478365152766</v>
      </c>
      <c r="D10" s="17">
        <f t="shared" si="0"/>
        <v>131.283287261411</v>
      </c>
      <c r="E10" s="18" t="s">
        <v>37</v>
      </c>
      <c r="F10" s="16">
        <f t="shared" si="1"/>
        <v>397.828143216398</v>
      </c>
      <c r="G10" s="16">
        <f t="shared" si="2"/>
        <v>20.0267022696929</v>
      </c>
      <c r="H10" s="19">
        <v>7.5</v>
      </c>
      <c r="I10" s="16">
        <f t="shared" si="3"/>
        <v>100.133511348465</v>
      </c>
      <c r="J10" s="16">
        <f t="shared" si="4"/>
        <v>1.44561933534743</v>
      </c>
      <c r="K10" s="23">
        <v>6.38</v>
      </c>
      <c r="L10" s="16">
        <f t="shared" si="5"/>
        <v>48.1873111782477</v>
      </c>
      <c r="M10" s="16">
        <f t="shared" si="6"/>
        <v>3.77733598409543</v>
      </c>
      <c r="N10" s="24">
        <v>4.75</v>
      </c>
      <c r="O10" s="16">
        <f t="shared" si="7"/>
        <v>94.4333996023857</v>
      </c>
      <c r="P10" s="16">
        <f t="shared" si="8"/>
        <v>28.328611898017</v>
      </c>
      <c r="Q10" s="14">
        <v>100</v>
      </c>
      <c r="R10" s="16">
        <f t="shared" si="9"/>
        <v>101.173613921489</v>
      </c>
      <c r="S10" s="16">
        <f t="shared" si="10"/>
        <v>33.6168084042021</v>
      </c>
      <c r="T10" s="14">
        <v>56</v>
      </c>
      <c r="U10" s="16">
        <f t="shared" si="11"/>
        <v>280.140070035018</v>
      </c>
    </row>
    <row r="11" ht="14.25" spans="1:21">
      <c r="A11" s="14">
        <v>9</v>
      </c>
      <c r="B11" s="15" t="s">
        <v>38</v>
      </c>
      <c r="C11" s="16">
        <f t="shared" si="12"/>
        <v>218.35083135841</v>
      </c>
      <c r="D11" s="17">
        <f t="shared" si="0"/>
        <v>108.142820379001</v>
      </c>
      <c r="E11" s="18" t="s">
        <v>39</v>
      </c>
      <c r="F11" s="16">
        <f t="shared" si="1"/>
        <v>327.705516300004</v>
      </c>
      <c r="G11" s="16">
        <f t="shared" si="2"/>
        <v>33.3778371161549</v>
      </c>
      <c r="H11" s="19">
        <v>12.5</v>
      </c>
      <c r="I11" s="16">
        <f t="shared" si="3"/>
        <v>166.889185580774</v>
      </c>
      <c r="J11" s="16">
        <f t="shared" si="4"/>
        <v>3.17220543806647</v>
      </c>
      <c r="K11" s="23">
        <v>14</v>
      </c>
      <c r="L11" s="16">
        <f t="shared" si="5"/>
        <v>105.740181268882</v>
      </c>
      <c r="M11" s="16">
        <f t="shared" si="6"/>
        <v>4.50894632206759</v>
      </c>
      <c r="N11" s="24">
        <v>5.67</v>
      </c>
      <c r="O11" s="16">
        <f t="shared" si="7"/>
        <v>112.72365805169</v>
      </c>
      <c r="P11" s="16">
        <f t="shared" si="8"/>
        <v>28.328611898017</v>
      </c>
      <c r="Q11" s="14">
        <v>100</v>
      </c>
      <c r="R11" s="16">
        <f t="shared" si="9"/>
        <v>101.173613921489</v>
      </c>
      <c r="S11" s="16">
        <f t="shared" si="10"/>
        <v>40.8204102051026</v>
      </c>
      <c r="T11" s="14">
        <v>68</v>
      </c>
      <c r="U11" s="16">
        <f t="shared" si="11"/>
        <v>340.170085042521</v>
      </c>
    </row>
    <row r="12" ht="14.25" spans="1:21">
      <c r="A12" s="14">
        <v>10</v>
      </c>
      <c r="B12" s="15" t="s">
        <v>40</v>
      </c>
      <c r="C12" s="16">
        <f t="shared" si="12"/>
        <v>208.632705259601</v>
      </c>
      <c r="D12" s="17">
        <f t="shared" si="0"/>
        <v>69.924275418798</v>
      </c>
      <c r="E12" s="18" t="s">
        <v>41</v>
      </c>
      <c r="F12" s="16">
        <f t="shared" si="1"/>
        <v>211.891743693327</v>
      </c>
      <c r="G12" s="16">
        <f t="shared" si="2"/>
        <v>42.7236315086782</v>
      </c>
      <c r="H12" s="19">
        <v>16</v>
      </c>
      <c r="I12" s="16">
        <f t="shared" si="3"/>
        <v>213.618157543391</v>
      </c>
      <c r="J12" s="16">
        <f t="shared" si="4"/>
        <v>2.35196374622357</v>
      </c>
      <c r="K12" s="23">
        <v>10.38</v>
      </c>
      <c r="L12" s="16">
        <f t="shared" si="5"/>
        <v>78.3987915407855</v>
      </c>
      <c r="M12" s="16">
        <f t="shared" si="6"/>
        <v>4.37375745526839</v>
      </c>
      <c r="N12" s="24">
        <v>5.5</v>
      </c>
      <c r="O12" s="16">
        <f t="shared" si="7"/>
        <v>109.34393638171</v>
      </c>
      <c r="P12" s="16">
        <f t="shared" si="8"/>
        <v>28.328611898017</v>
      </c>
      <c r="Q12" s="14">
        <v>100</v>
      </c>
      <c r="R12" s="16">
        <f t="shared" si="9"/>
        <v>101.173613921489</v>
      </c>
      <c r="S12" s="16">
        <f t="shared" si="10"/>
        <v>60.9304652326163</v>
      </c>
      <c r="T12" s="14">
        <v>101.5</v>
      </c>
      <c r="U12" s="16">
        <f t="shared" si="11"/>
        <v>507.753876938469</v>
      </c>
    </row>
    <row r="13" ht="14.25" spans="1:21">
      <c r="A13" s="14">
        <v>11</v>
      </c>
      <c r="B13" s="15" t="s">
        <v>42</v>
      </c>
      <c r="C13" s="16">
        <f t="shared" si="12"/>
        <v>206.825876541657</v>
      </c>
      <c r="D13" s="17">
        <f t="shared" si="0"/>
        <v>95.1130179888877</v>
      </c>
      <c r="E13" s="18" t="s">
        <v>43</v>
      </c>
      <c r="F13" s="16">
        <f t="shared" si="1"/>
        <v>288.221266632993</v>
      </c>
      <c r="G13" s="16">
        <f t="shared" si="2"/>
        <v>65.4205607476635</v>
      </c>
      <c r="H13" s="19">
        <v>24.5</v>
      </c>
      <c r="I13" s="16">
        <f t="shared" si="3"/>
        <v>327.102803738318</v>
      </c>
      <c r="J13" s="16">
        <f t="shared" si="4"/>
        <v>2.37915407854985</v>
      </c>
      <c r="K13" s="23">
        <v>10.5</v>
      </c>
      <c r="L13" s="16">
        <f t="shared" si="5"/>
        <v>79.3051359516616</v>
      </c>
      <c r="M13" s="16">
        <f t="shared" si="6"/>
        <v>3.57852882703777</v>
      </c>
      <c r="N13" s="24">
        <v>4.5</v>
      </c>
      <c r="O13" s="16">
        <f t="shared" si="7"/>
        <v>89.4632206759443</v>
      </c>
      <c r="P13" s="16">
        <f t="shared" si="8"/>
        <v>28.328611898017</v>
      </c>
      <c r="Q13" s="14">
        <v>100</v>
      </c>
      <c r="R13" s="16">
        <f t="shared" si="9"/>
        <v>101.173613921489</v>
      </c>
      <c r="S13" s="16">
        <f t="shared" si="10"/>
        <v>12.0060030015008</v>
      </c>
      <c r="T13" s="14">
        <v>20</v>
      </c>
      <c r="U13" s="16">
        <f t="shared" si="11"/>
        <v>100.050025012506</v>
      </c>
    </row>
    <row r="14" ht="14.25" spans="1:21">
      <c r="A14" s="14">
        <v>12</v>
      </c>
      <c r="B14" s="15" t="s">
        <v>44</v>
      </c>
      <c r="C14" s="16">
        <f t="shared" si="12"/>
        <v>195.134130942998</v>
      </c>
      <c r="D14" s="17">
        <f t="shared" si="0"/>
        <v>137.670149394028</v>
      </c>
      <c r="E14" s="18" t="s">
        <v>45</v>
      </c>
      <c r="F14" s="16">
        <f t="shared" si="1"/>
        <v>417.182270890994</v>
      </c>
      <c r="G14" s="16">
        <f t="shared" si="2"/>
        <v>9.34579439252336</v>
      </c>
      <c r="H14" s="19">
        <v>3.5</v>
      </c>
      <c r="I14" s="16">
        <f t="shared" si="3"/>
        <v>46.7289719626168</v>
      </c>
      <c r="J14" s="16">
        <f t="shared" si="4"/>
        <v>2.20921450151057</v>
      </c>
      <c r="K14" s="23">
        <v>9.75</v>
      </c>
      <c r="L14" s="16">
        <f t="shared" si="5"/>
        <v>73.6404833836858</v>
      </c>
      <c r="M14" s="16">
        <f t="shared" si="6"/>
        <v>4.37375745526839</v>
      </c>
      <c r="N14" s="24">
        <v>5.5</v>
      </c>
      <c r="O14" s="16">
        <f t="shared" si="7"/>
        <v>109.34393638171</v>
      </c>
      <c r="P14" s="16">
        <f t="shared" si="8"/>
        <v>28.328611898017</v>
      </c>
      <c r="Q14" s="14">
        <v>100</v>
      </c>
      <c r="R14" s="16">
        <f t="shared" si="9"/>
        <v>101.173613921489</v>
      </c>
      <c r="S14" s="16">
        <f t="shared" si="10"/>
        <v>13.2066033016508</v>
      </c>
      <c r="T14" s="14">
        <v>22</v>
      </c>
      <c r="U14" s="16">
        <f t="shared" si="11"/>
        <v>110.055027513757</v>
      </c>
    </row>
    <row r="15" ht="14.25" spans="1:21">
      <c r="A15" s="14">
        <v>13</v>
      </c>
      <c r="B15" s="15" t="s">
        <v>46</v>
      </c>
      <c r="C15" s="16">
        <f t="shared" si="12"/>
        <v>184.620265856822</v>
      </c>
      <c r="D15" s="17">
        <f t="shared" si="0"/>
        <v>92.9590997810866</v>
      </c>
      <c r="E15" s="18" t="s">
        <v>47</v>
      </c>
      <c r="F15" s="16">
        <f t="shared" si="1"/>
        <v>281.694241760868</v>
      </c>
      <c r="G15" s="16">
        <f t="shared" si="2"/>
        <v>28.0373831775701</v>
      </c>
      <c r="H15" s="19">
        <v>10.5</v>
      </c>
      <c r="I15" s="16">
        <f t="shared" si="3"/>
        <v>140.18691588785</v>
      </c>
      <c r="J15" s="16">
        <f t="shared" si="4"/>
        <v>2.56722054380665</v>
      </c>
      <c r="K15" s="23">
        <v>11.33</v>
      </c>
      <c r="L15" s="16">
        <f t="shared" si="5"/>
        <v>85.5740181268882</v>
      </c>
      <c r="M15" s="16">
        <f t="shared" si="6"/>
        <v>4.06361829025845</v>
      </c>
      <c r="N15" s="24">
        <v>5.11</v>
      </c>
      <c r="O15" s="16">
        <f t="shared" si="7"/>
        <v>101.590457256461</v>
      </c>
      <c r="P15" s="16">
        <f t="shared" si="8"/>
        <v>28.328611898017</v>
      </c>
      <c r="Q15" s="14">
        <v>100</v>
      </c>
      <c r="R15" s="16">
        <f t="shared" si="9"/>
        <v>101.173613921489</v>
      </c>
      <c r="S15" s="16">
        <f t="shared" si="10"/>
        <v>28.664332166083</v>
      </c>
      <c r="T15" s="14">
        <v>47.75</v>
      </c>
      <c r="U15" s="16">
        <f t="shared" si="11"/>
        <v>238.869434717359</v>
      </c>
    </row>
    <row r="16" ht="14.25" spans="1:21">
      <c r="A16" s="14">
        <v>14</v>
      </c>
      <c r="B16" s="15" t="s">
        <v>48</v>
      </c>
      <c r="C16" s="16">
        <f t="shared" si="12"/>
        <v>183.946340159519</v>
      </c>
      <c r="D16" s="17">
        <f t="shared" si="0"/>
        <v>87.9752883654721</v>
      </c>
      <c r="E16" s="18" t="s">
        <v>49</v>
      </c>
      <c r="F16" s="16">
        <f t="shared" si="1"/>
        <v>266.591782925673</v>
      </c>
      <c r="G16" s="16">
        <f t="shared" si="2"/>
        <v>34.7129506008011</v>
      </c>
      <c r="H16" s="19">
        <v>13</v>
      </c>
      <c r="I16" s="16">
        <f t="shared" si="3"/>
        <v>173.564753004005</v>
      </c>
      <c r="J16" s="16">
        <f t="shared" si="4"/>
        <v>3.3987915407855</v>
      </c>
      <c r="K16" s="23">
        <v>15</v>
      </c>
      <c r="L16" s="16">
        <f t="shared" si="5"/>
        <v>113.293051359517</v>
      </c>
      <c r="M16" s="16">
        <f t="shared" si="6"/>
        <v>4.31809145129225</v>
      </c>
      <c r="N16" s="24">
        <v>5.43</v>
      </c>
      <c r="O16" s="16">
        <f t="shared" si="7"/>
        <v>107.952286282306</v>
      </c>
      <c r="P16" s="16">
        <f t="shared" si="8"/>
        <v>28.328611898017</v>
      </c>
      <c r="Q16" s="14">
        <v>100</v>
      </c>
      <c r="R16" s="16">
        <f t="shared" si="9"/>
        <v>101.173613921489</v>
      </c>
      <c r="S16" s="16">
        <f t="shared" si="10"/>
        <v>25.2126063031516</v>
      </c>
      <c r="T16" s="14">
        <v>42</v>
      </c>
      <c r="U16" s="16">
        <f t="shared" si="11"/>
        <v>210.105052526263</v>
      </c>
    </row>
    <row r="17" ht="14.25" spans="1:21">
      <c r="A17" s="14">
        <v>15</v>
      </c>
      <c r="B17" s="15" t="s">
        <v>50</v>
      </c>
      <c r="C17" s="16">
        <f t="shared" si="12"/>
        <v>181.306697820847</v>
      </c>
      <c r="D17" s="17">
        <f t="shared" si="0"/>
        <v>68.0948572867817</v>
      </c>
      <c r="E17" s="18" t="s">
        <v>51</v>
      </c>
      <c r="F17" s="16">
        <f t="shared" si="1"/>
        <v>206.348052384187</v>
      </c>
      <c r="G17" s="16">
        <f t="shared" si="2"/>
        <v>42.7236315086782</v>
      </c>
      <c r="H17" s="19">
        <v>16</v>
      </c>
      <c r="I17" s="16">
        <f t="shared" si="3"/>
        <v>213.618157543391</v>
      </c>
      <c r="J17" s="16">
        <f t="shared" si="4"/>
        <v>3.56873111782477</v>
      </c>
      <c r="K17" s="23">
        <v>15.75</v>
      </c>
      <c r="L17" s="16">
        <f t="shared" si="5"/>
        <v>118.957703927492</v>
      </c>
      <c r="M17" s="16">
        <f t="shared" si="6"/>
        <v>4.37375745526839</v>
      </c>
      <c r="N17" s="24">
        <v>5.5</v>
      </c>
      <c r="O17" s="16">
        <f t="shared" si="7"/>
        <v>109.34393638171</v>
      </c>
      <c r="P17" s="16">
        <f t="shared" si="8"/>
        <v>28.328611898017</v>
      </c>
      <c r="Q17" s="14">
        <v>100</v>
      </c>
      <c r="R17" s="16">
        <f t="shared" si="9"/>
        <v>101.173613921489</v>
      </c>
      <c r="S17" s="16">
        <f t="shared" si="10"/>
        <v>34.2171085542771</v>
      </c>
      <c r="T17" s="14">
        <v>57</v>
      </c>
      <c r="U17" s="16">
        <f t="shared" si="11"/>
        <v>285.142571285643</v>
      </c>
    </row>
    <row r="18" ht="14.25" spans="1:21">
      <c r="A18" s="14">
        <v>16</v>
      </c>
      <c r="B18" s="15" t="s">
        <v>52</v>
      </c>
      <c r="C18" s="16">
        <f t="shared" si="12"/>
        <v>174.755842407854</v>
      </c>
      <c r="D18" s="17">
        <f t="shared" si="0"/>
        <v>96.4777048748143</v>
      </c>
      <c r="E18" s="18" t="s">
        <v>53</v>
      </c>
      <c r="F18" s="16">
        <f t="shared" si="1"/>
        <v>292.356681438831</v>
      </c>
      <c r="G18" s="16">
        <f t="shared" si="2"/>
        <v>24.0320427236315</v>
      </c>
      <c r="H18" s="19">
        <v>9</v>
      </c>
      <c r="I18" s="16">
        <f t="shared" si="3"/>
        <v>120.160213618158</v>
      </c>
      <c r="J18" s="16">
        <f t="shared" si="4"/>
        <v>2.64425981873112</v>
      </c>
      <c r="K18" s="23">
        <v>11.67</v>
      </c>
      <c r="L18" s="16">
        <f t="shared" si="5"/>
        <v>88.1419939577039</v>
      </c>
      <c r="M18" s="16">
        <f t="shared" si="6"/>
        <v>4.06361829025845</v>
      </c>
      <c r="N18" s="24">
        <v>5.11</v>
      </c>
      <c r="O18" s="16">
        <f t="shared" si="7"/>
        <v>101.590457256461</v>
      </c>
      <c r="P18" s="16">
        <f t="shared" si="8"/>
        <v>28.328611898017</v>
      </c>
      <c r="Q18" s="14">
        <v>100</v>
      </c>
      <c r="R18" s="16">
        <f t="shared" si="9"/>
        <v>101.173613921489</v>
      </c>
      <c r="S18" s="16">
        <f t="shared" si="10"/>
        <v>19.2096048024012</v>
      </c>
      <c r="T18" s="14">
        <v>32</v>
      </c>
      <c r="U18" s="16">
        <f t="shared" si="11"/>
        <v>160.08004002001</v>
      </c>
    </row>
    <row r="19" ht="14.25" spans="1:21">
      <c r="A19" s="14">
        <v>17</v>
      </c>
      <c r="B19" s="15" t="s">
        <v>54</v>
      </c>
      <c r="C19" s="16">
        <f t="shared" si="12"/>
        <v>171.862521297937</v>
      </c>
      <c r="D19" s="17">
        <f t="shared" si="0"/>
        <v>89.0893338300757</v>
      </c>
      <c r="E19" s="18" t="s">
        <v>55</v>
      </c>
      <c r="F19" s="16">
        <f t="shared" si="1"/>
        <v>269.967678272957</v>
      </c>
      <c r="G19" s="16">
        <f t="shared" si="2"/>
        <v>26.7022696929239</v>
      </c>
      <c r="H19" s="19">
        <v>10</v>
      </c>
      <c r="I19" s="16">
        <f t="shared" si="3"/>
        <v>133.511348464619</v>
      </c>
      <c r="J19" s="16">
        <f t="shared" si="4"/>
        <v>3.76132930513595</v>
      </c>
      <c r="K19" s="23">
        <v>16.6</v>
      </c>
      <c r="L19" s="16">
        <f t="shared" si="5"/>
        <v>125.377643504532</v>
      </c>
      <c r="M19" s="16">
        <f t="shared" si="6"/>
        <v>4.7713717693837</v>
      </c>
      <c r="N19" s="24">
        <v>6</v>
      </c>
      <c r="O19" s="16">
        <f t="shared" si="7"/>
        <v>119.284294234592</v>
      </c>
      <c r="P19" s="16">
        <f t="shared" si="8"/>
        <v>28.328611898017</v>
      </c>
      <c r="Q19" s="14">
        <v>100</v>
      </c>
      <c r="R19" s="16">
        <f t="shared" si="9"/>
        <v>101.173613921489</v>
      </c>
      <c r="S19" s="16">
        <f t="shared" si="10"/>
        <v>19.2096048024012</v>
      </c>
      <c r="T19" s="14">
        <v>32</v>
      </c>
      <c r="U19" s="16">
        <f t="shared" si="11"/>
        <v>160.08004002001</v>
      </c>
    </row>
    <row r="20" ht="14.25" spans="1:21">
      <c r="A20" s="14">
        <v>18</v>
      </c>
      <c r="B20" s="15" t="s">
        <v>56</v>
      </c>
      <c r="C20" s="16">
        <f t="shared" si="12"/>
        <v>169.130893987344</v>
      </c>
      <c r="D20" s="17">
        <f t="shared" si="0"/>
        <v>73.9220963202099</v>
      </c>
      <c r="E20" s="18" t="s">
        <v>57</v>
      </c>
      <c r="F20" s="16">
        <f t="shared" si="1"/>
        <v>224.006352485485</v>
      </c>
      <c r="G20" s="16">
        <f t="shared" si="2"/>
        <v>5.34045393858478</v>
      </c>
      <c r="H20" s="19">
        <v>2</v>
      </c>
      <c r="I20" s="16">
        <f t="shared" si="3"/>
        <v>26.7022696929239</v>
      </c>
      <c r="J20" s="16">
        <f t="shared" si="4"/>
        <v>0.527945619335347</v>
      </c>
      <c r="K20" s="23">
        <v>2.33</v>
      </c>
      <c r="L20" s="16">
        <f t="shared" si="5"/>
        <v>17.5981873111782</v>
      </c>
      <c r="M20" s="16">
        <f t="shared" si="6"/>
        <v>5.0337972166998</v>
      </c>
      <c r="N20" s="24">
        <v>6.33</v>
      </c>
      <c r="O20" s="16">
        <f t="shared" si="7"/>
        <v>125.844930417495</v>
      </c>
      <c r="P20" s="16">
        <f t="shared" si="8"/>
        <v>28.328611898017</v>
      </c>
      <c r="Q20" s="14">
        <v>100</v>
      </c>
      <c r="R20" s="16">
        <f t="shared" si="9"/>
        <v>101.173613921489</v>
      </c>
      <c r="S20" s="16">
        <f t="shared" si="10"/>
        <v>55.9779889944972</v>
      </c>
      <c r="T20" s="14">
        <v>93.25</v>
      </c>
      <c r="U20" s="16">
        <f t="shared" si="11"/>
        <v>466.48324162081</v>
      </c>
    </row>
    <row r="21" ht="14.25" spans="1:21">
      <c r="A21" s="14">
        <v>19</v>
      </c>
      <c r="B21" s="15" t="s">
        <v>58</v>
      </c>
      <c r="C21" s="16">
        <f t="shared" si="12"/>
        <v>169.05908523548</v>
      </c>
      <c r="D21" s="17">
        <f t="shared" si="0"/>
        <v>89.5164991116304</v>
      </c>
      <c r="E21" s="20">
        <v>8000613.17</v>
      </c>
      <c r="F21" s="16">
        <f t="shared" si="1"/>
        <v>271.262118520092</v>
      </c>
      <c r="G21" s="16">
        <f t="shared" si="2"/>
        <v>28.0373831775701</v>
      </c>
      <c r="H21" s="19">
        <v>10.5</v>
      </c>
      <c r="I21" s="16">
        <f t="shared" si="3"/>
        <v>140.18691588785</v>
      </c>
      <c r="J21" s="16">
        <f t="shared" si="4"/>
        <v>3.02719033232628</v>
      </c>
      <c r="K21" s="23">
        <v>13.36</v>
      </c>
      <c r="L21" s="16">
        <f t="shared" si="5"/>
        <v>100.906344410876</v>
      </c>
      <c r="M21" s="16">
        <f t="shared" si="6"/>
        <v>4.19085487077535</v>
      </c>
      <c r="N21" s="24">
        <v>5.27</v>
      </c>
      <c r="O21" s="16">
        <f t="shared" si="7"/>
        <v>104.771371769384</v>
      </c>
      <c r="P21" s="16">
        <f t="shared" si="8"/>
        <v>27.4787535410765</v>
      </c>
      <c r="Q21" s="14">
        <v>97</v>
      </c>
      <c r="R21" s="16">
        <f t="shared" si="9"/>
        <v>98.1384055038446</v>
      </c>
      <c r="S21" s="16">
        <f t="shared" si="10"/>
        <v>16.8084042021011</v>
      </c>
      <c r="T21" s="14">
        <v>28</v>
      </c>
      <c r="U21" s="16">
        <f t="shared" si="11"/>
        <v>140.070035017509</v>
      </c>
    </row>
    <row r="22" ht="14.25" spans="1:21">
      <c r="A22" s="14">
        <v>20</v>
      </c>
      <c r="B22" s="15" t="s">
        <v>59</v>
      </c>
      <c r="C22" s="16">
        <f t="shared" si="12"/>
        <v>168.565039032039</v>
      </c>
      <c r="D22" s="17">
        <f t="shared" si="0"/>
        <v>106.090961508604</v>
      </c>
      <c r="E22" s="18" t="s">
        <v>60</v>
      </c>
      <c r="F22" s="16">
        <f t="shared" si="1"/>
        <v>321.487762147285</v>
      </c>
      <c r="G22" s="16">
        <f t="shared" si="2"/>
        <v>17.3564753004005</v>
      </c>
      <c r="H22" s="19">
        <v>6.5</v>
      </c>
      <c r="I22" s="16">
        <f t="shared" si="3"/>
        <v>86.7823765020027</v>
      </c>
      <c r="J22" s="16">
        <f t="shared" si="4"/>
        <v>2.94561933534743</v>
      </c>
      <c r="K22" s="23">
        <v>13</v>
      </c>
      <c r="L22" s="16">
        <f t="shared" si="5"/>
        <v>98.1873111782477</v>
      </c>
      <c r="M22" s="16">
        <f t="shared" si="6"/>
        <v>4.23856858846918</v>
      </c>
      <c r="N22" s="24">
        <v>5.33</v>
      </c>
      <c r="O22" s="16">
        <f t="shared" si="7"/>
        <v>105.96421471173</v>
      </c>
      <c r="P22" s="16">
        <f t="shared" si="8"/>
        <v>28.328611898017</v>
      </c>
      <c r="Q22" s="14">
        <v>100</v>
      </c>
      <c r="R22" s="16">
        <f t="shared" si="9"/>
        <v>101.173613921489</v>
      </c>
      <c r="S22" s="16">
        <f t="shared" si="10"/>
        <v>9.6048024012006</v>
      </c>
      <c r="T22" s="14">
        <v>16</v>
      </c>
      <c r="U22" s="16">
        <f t="shared" si="11"/>
        <v>80.040020010005</v>
      </c>
    </row>
    <row r="23" ht="14.25" spans="1:21">
      <c r="A23" s="14">
        <v>21</v>
      </c>
      <c r="B23" s="15" t="s">
        <v>61</v>
      </c>
      <c r="C23" s="16">
        <f t="shared" si="12"/>
        <v>158.807410147571</v>
      </c>
      <c r="D23" s="17">
        <f t="shared" si="0"/>
        <v>101.199566557035</v>
      </c>
      <c r="E23" s="18" t="s">
        <v>62</v>
      </c>
      <c r="F23" s="16">
        <f t="shared" si="1"/>
        <v>306.665353203135</v>
      </c>
      <c r="G23" s="16">
        <f t="shared" si="2"/>
        <v>9.34579439252336</v>
      </c>
      <c r="H23" s="19">
        <v>3.5</v>
      </c>
      <c r="I23" s="16">
        <f t="shared" si="3"/>
        <v>46.7289719626168</v>
      </c>
      <c r="J23" s="16">
        <f t="shared" si="4"/>
        <v>2.94561933534743</v>
      </c>
      <c r="K23" s="23">
        <v>13</v>
      </c>
      <c r="L23" s="16">
        <f t="shared" si="5"/>
        <v>98.1873111782477</v>
      </c>
      <c r="M23" s="16">
        <f t="shared" si="6"/>
        <v>3.18091451292247</v>
      </c>
      <c r="N23" s="24">
        <v>4</v>
      </c>
      <c r="O23" s="16">
        <f t="shared" si="7"/>
        <v>79.5228628230616</v>
      </c>
      <c r="P23" s="16">
        <f t="shared" si="8"/>
        <v>28.328611898017</v>
      </c>
      <c r="Q23" s="14">
        <v>100</v>
      </c>
      <c r="R23" s="16">
        <f t="shared" si="9"/>
        <v>101.173613921489</v>
      </c>
      <c r="S23" s="16">
        <f t="shared" si="10"/>
        <v>13.8069034517259</v>
      </c>
      <c r="T23" s="14">
        <v>23</v>
      </c>
      <c r="U23" s="16">
        <f t="shared" si="11"/>
        <v>115.057528764382</v>
      </c>
    </row>
    <row r="24" ht="14.25" spans="1:21">
      <c r="A24" s="14">
        <v>22</v>
      </c>
      <c r="B24" s="15" t="s">
        <v>63</v>
      </c>
      <c r="C24" s="16">
        <f t="shared" si="12"/>
        <v>155.921649351205</v>
      </c>
      <c r="D24" s="17">
        <f t="shared" si="0"/>
        <v>67.3640259691331</v>
      </c>
      <c r="E24" s="18" t="s">
        <v>64</v>
      </c>
      <c r="F24" s="16">
        <f t="shared" si="1"/>
        <v>204.133412027676</v>
      </c>
      <c r="G24" s="16">
        <f t="shared" si="2"/>
        <v>34.7129506008011</v>
      </c>
      <c r="H24" s="19">
        <v>13</v>
      </c>
      <c r="I24" s="16">
        <f t="shared" si="3"/>
        <v>173.564753004005</v>
      </c>
      <c r="J24" s="16">
        <f t="shared" si="4"/>
        <v>4.20090634441087</v>
      </c>
      <c r="K24" s="23">
        <v>18.54</v>
      </c>
      <c r="L24" s="16">
        <f t="shared" si="5"/>
        <v>140.030211480363</v>
      </c>
      <c r="M24" s="16">
        <f t="shared" si="6"/>
        <v>4.40556660039761</v>
      </c>
      <c r="N24" s="24">
        <v>5.54</v>
      </c>
      <c r="O24" s="16">
        <f t="shared" si="7"/>
        <v>110.13916500994</v>
      </c>
      <c r="P24" s="16">
        <f t="shared" si="8"/>
        <v>26.628895184136</v>
      </c>
      <c r="Q24" s="14">
        <v>94</v>
      </c>
      <c r="R24" s="16">
        <f t="shared" si="9"/>
        <v>95.1031970861999</v>
      </c>
      <c r="S24" s="16">
        <f t="shared" si="10"/>
        <v>18.6093046523262</v>
      </c>
      <c r="T24" s="14">
        <v>31</v>
      </c>
      <c r="U24" s="16">
        <f t="shared" si="11"/>
        <v>155.077538769385</v>
      </c>
    </row>
    <row r="25" ht="14.25" spans="1:21">
      <c r="A25" s="14">
        <v>23</v>
      </c>
      <c r="B25" s="15" t="s">
        <v>65</v>
      </c>
      <c r="C25" s="16">
        <f t="shared" si="12"/>
        <v>155.698162243005</v>
      </c>
      <c r="D25" s="17">
        <f t="shared" si="0"/>
        <v>41.9630803255699</v>
      </c>
      <c r="E25" s="18" t="s">
        <v>66</v>
      </c>
      <c r="F25" s="16">
        <f t="shared" si="1"/>
        <v>127.160849471424</v>
      </c>
      <c r="G25" s="16">
        <f t="shared" si="2"/>
        <v>36.0480640854473</v>
      </c>
      <c r="H25" s="19">
        <v>13.5</v>
      </c>
      <c r="I25" s="16">
        <f t="shared" si="3"/>
        <v>180.240320427236</v>
      </c>
      <c r="J25" s="16">
        <f t="shared" si="4"/>
        <v>3.65936555891239</v>
      </c>
      <c r="K25" s="23">
        <v>16.15</v>
      </c>
      <c r="L25" s="16">
        <f t="shared" si="5"/>
        <v>121.978851963746</v>
      </c>
      <c r="M25" s="16">
        <f t="shared" si="6"/>
        <v>4.27833001988072</v>
      </c>
      <c r="N25" s="24">
        <v>5.38</v>
      </c>
      <c r="O25" s="16">
        <f t="shared" si="7"/>
        <v>106.958250497018</v>
      </c>
      <c r="P25" s="16">
        <f t="shared" si="8"/>
        <v>28.328611898017</v>
      </c>
      <c r="Q25" s="14">
        <v>100</v>
      </c>
      <c r="R25" s="16">
        <f t="shared" si="9"/>
        <v>101.173613921489</v>
      </c>
      <c r="S25" s="16">
        <f t="shared" si="10"/>
        <v>41.4207103551776</v>
      </c>
      <c r="T25" s="14">
        <v>69</v>
      </c>
      <c r="U25" s="16">
        <f t="shared" si="11"/>
        <v>345.172586293147</v>
      </c>
    </row>
    <row r="26" ht="14.25" spans="1:21">
      <c r="A26" s="14">
        <v>24</v>
      </c>
      <c r="B26" s="15" t="s">
        <v>67</v>
      </c>
      <c r="C26" s="16">
        <f t="shared" si="12"/>
        <v>154.482655694215</v>
      </c>
      <c r="D26" s="17">
        <f t="shared" si="0"/>
        <v>86.2357814346052</v>
      </c>
      <c r="E26" s="18" t="s">
        <v>68</v>
      </c>
      <c r="F26" s="16">
        <f t="shared" si="1"/>
        <v>261.320549801834</v>
      </c>
      <c r="G26" s="16">
        <f t="shared" si="2"/>
        <v>24.0320427236315</v>
      </c>
      <c r="H26" s="19">
        <v>9</v>
      </c>
      <c r="I26" s="16">
        <f t="shared" si="3"/>
        <v>120.160213618158</v>
      </c>
      <c r="J26" s="16">
        <f t="shared" si="4"/>
        <v>2.39274924471299</v>
      </c>
      <c r="K26" s="23">
        <v>10.56</v>
      </c>
      <c r="L26" s="16">
        <f t="shared" si="5"/>
        <v>79.7583081570997</v>
      </c>
      <c r="M26" s="16">
        <f t="shared" si="6"/>
        <v>3.88866799204771</v>
      </c>
      <c r="N26" s="24">
        <v>4.89</v>
      </c>
      <c r="O26" s="16">
        <f t="shared" si="7"/>
        <v>97.2166998011928</v>
      </c>
      <c r="P26" s="16">
        <f t="shared" si="8"/>
        <v>28.328611898017</v>
      </c>
      <c r="Q26" s="14">
        <v>100</v>
      </c>
      <c r="R26" s="16">
        <f t="shared" si="9"/>
        <v>101.173613921489</v>
      </c>
      <c r="S26" s="16">
        <f t="shared" si="10"/>
        <v>9.6048024012006</v>
      </c>
      <c r="T26" s="14">
        <v>16</v>
      </c>
      <c r="U26" s="16">
        <f t="shared" si="11"/>
        <v>80.040020010005</v>
      </c>
    </row>
    <row r="27" ht="14.25" spans="1:21">
      <c r="A27" s="14">
        <v>25</v>
      </c>
      <c r="B27" s="15" t="s">
        <v>69</v>
      </c>
      <c r="C27" s="16">
        <f t="shared" si="12"/>
        <v>152.19388403988</v>
      </c>
      <c r="D27" s="17">
        <f t="shared" si="0"/>
        <v>70.6726260104485</v>
      </c>
      <c r="E27" s="18" t="s">
        <v>70</v>
      </c>
      <c r="F27" s="16">
        <f t="shared" si="1"/>
        <v>214.159472758935</v>
      </c>
      <c r="G27" s="16">
        <f t="shared" si="2"/>
        <v>22.6969292389853</v>
      </c>
      <c r="H27" s="19">
        <v>8.5</v>
      </c>
      <c r="I27" s="16">
        <f t="shared" si="3"/>
        <v>113.484646194927</v>
      </c>
      <c r="J27" s="16">
        <f t="shared" si="4"/>
        <v>3.02039274924471</v>
      </c>
      <c r="K27" s="23">
        <v>13.33</v>
      </c>
      <c r="L27" s="16">
        <f t="shared" si="5"/>
        <v>100.679758308157</v>
      </c>
      <c r="M27" s="16">
        <f t="shared" si="6"/>
        <v>4.06361829025845</v>
      </c>
      <c r="N27" s="24">
        <v>5.11</v>
      </c>
      <c r="O27" s="16">
        <f t="shared" si="7"/>
        <v>101.590457256461</v>
      </c>
      <c r="P27" s="16">
        <f t="shared" si="8"/>
        <v>28.328611898017</v>
      </c>
      <c r="Q27" s="14">
        <v>100</v>
      </c>
      <c r="R27" s="16">
        <f t="shared" si="9"/>
        <v>101.173613921489</v>
      </c>
      <c r="S27" s="16">
        <f t="shared" si="10"/>
        <v>23.4117058529265</v>
      </c>
      <c r="T27" s="14">
        <v>39</v>
      </c>
      <c r="U27" s="16">
        <f t="shared" si="11"/>
        <v>195.097548774387</v>
      </c>
    </row>
    <row r="28" ht="14.25" spans="1:21">
      <c r="A28" s="14">
        <v>26</v>
      </c>
      <c r="B28" s="15" t="s">
        <v>71</v>
      </c>
      <c r="C28" s="16">
        <f t="shared" si="12"/>
        <v>149.849482299954</v>
      </c>
      <c r="D28" s="17">
        <f t="shared" si="0"/>
        <v>80.0498284968202</v>
      </c>
      <c r="E28" s="18" t="s">
        <v>72</v>
      </c>
      <c r="F28" s="16">
        <f t="shared" si="1"/>
        <v>242.575237869152</v>
      </c>
      <c r="G28" s="16">
        <f t="shared" si="2"/>
        <v>26.7022696929239</v>
      </c>
      <c r="H28" s="19">
        <v>10</v>
      </c>
      <c r="I28" s="16">
        <f t="shared" si="3"/>
        <v>133.511348464619</v>
      </c>
      <c r="J28" s="16">
        <f t="shared" si="4"/>
        <v>4.0785498489426</v>
      </c>
      <c r="K28" s="23">
        <v>18</v>
      </c>
      <c r="L28" s="16">
        <f t="shared" si="5"/>
        <v>135.95166163142</v>
      </c>
      <c r="M28" s="16">
        <f t="shared" si="6"/>
        <v>3.81709741550696</v>
      </c>
      <c r="N28" s="24">
        <v>4.8</v>
      </c>
      <c r="O28" s="16">
        <f t="shared" si="7"/>
        <v>95.427435387674</v>
      </c>
      <c r="P28" s="16">
        <f t="shared" si="8"/>
        <v>23.7960339943343</v>
      </c>
      <c r="Q28" s="14">
        <v>84</v>
      </c>
      <c r="R28" s="16">
        <f t="shared" si="9"/>
        <v>84.985835694051</v>
      </c>
      <c r="S28" s="16">
        <f t="shared" si="10"/>
        <v>11.4057028514257</v>
      </c>
      <c r="T28" s="14">
        <v>19</v>
      </c>
      <c r="U28" s="16">
        <f t="shared" si="11"/>
        <v>95.047523761881</v>
      </c>
    </row>
    <row r="29" ht="14.25" spans="1:21">
      <c r="A29" s="14">
        <v>27</v>
      </c>
      <c r="B29" s="15" t="s">
        <v>73</v>
      </c>
      <c r="C29" s="16">
        <f t="shared" si="12"/>
        <v>146.576449781033</v>
      </c>
      <c r="D29" s="21">
        <f t="shared" si="0"/>
        <v>74.3066712374447</v>
      </c>
      <c r="E29" s="22" t="s">
        <v>74</v>
      </c>
      <c r="F29" s="16">
        <f t="shared" si="1"/>
        <v>225.17173102256</v>
      </c>
      <c r="G29" s="16">
        <f t="shared" si="2"/>
        <v>21.3618157543391</v>
      </c>
      <c r="H29" s="19">
        <v>8</v>
      </c>
      <c r="I29" s="16">
        <f t="shared" si="3"/>
        <v>106.809078771696</v>
      </c>
      <c r="J29" s="16">
        <f t="shared" si="4"/>
        <v>3.19033232628399</v>
      </c>
      <c r="K29" s="23">
        <v>14.08</v>
      </c>
      <c r="L29" s="16">
        <f t="shared" si="5"/>
        <v>106.344410876133</v>
      </c>
      <c r="M29" s="16">
        <f t="shared" si="6"/>
        <v>3.18091451292247</v>
      </c>
      <c r="N29" s="24">
        <v>4</v>
      </c>
      <c r="O29" s="16">
        <f t="shared" si="7"/>
        <v>79.5228628230616</v>
      </c>
      <c r="P29" s="16">
        <f t="shared" si="8"/>
        <v>28.328611898017</v>
      </c>
      <c r="Q29" s="14">
        <v>100</v>
      </c>
      <c r="R29" s="16">
        <f t="shared" si="9"/>
        <v>101.173613921489</v>
      </c>
      <c r="S29" s="16">
        <f t="shared" si="10"/>
        <v>16.208104052026</v>
      </c>
      <c r="T29" s="14">
        <v>27</v>
      </c>
      <c r="U29" s="16">
        <f t="shared" si="11"/>
        <v>135.067533766883</v>
      </c>
    </row>
    <row r="30" ht="14.25" spans="1:21">
      <c r="A30" s="14">
        <v>28</v>
      </c>
      <c r="B30" s="15" t="s">
        <v>75</v>
      </c>
      <c r="C30" s="16">
        <f t="shared" si="12"/>
        <v>143.442291831447</v>
      </c>
      <c r="D30" s="17">
        <f t="shared" si="0"/>
        <v>33.5306587871422</v>
      </c>
      <c r="E30" s="18" t="s">
        <v>76</v>
      </c>
      <c r="F30" s="16">
        <f t="shared" si="1"/>
        <v>101.608056930734</v>
      </c>
      <c r="G30" s="16">
        <f t="shared" si="2"/>
        <v>29.3724966622163</v>
      </c>
      <c r="H30" s="19">
        <v>11</v>
      </c>
      <c r="I30" s="16">
        <f t="shared" si="3"/>
        <v>146.862483311081</v>
      </c>
      <c r="J30" s="16">
        <f t="shared" si="4"/>
        <v>3.70694864048338</v>
      </c>
      <c r="K30" s="23">
        <v>16.36</v>
      </c>
      <c r="L30" s="16">
        <f t="shared" si="5"/>
        <v>123.564954682779</v>
      </c>
      <c r="M30" s="16">
        <f t="shared" si="6"/>
        <v>3.18091451292247</v>
      </c>
      <c r="N30" s="24">
        <v>4</v>
      </c>
      <c r="O30" s="16">
        <f t="shared" si="7"/>
        <v>79.5228628230616</v>
      </c>
      <c r="P30" s="16">
        <f t="shared" si="8"/>
        <v>28.328611898017</v>
      </c>
      <c r="Q30" s="14">
        <v>100</v>
      </c>
      <c r="R30" s="16">
        <f t="shared" si="9"/>
        <v>101.173613921489</v>
      </c>
      <c r="S30" s="16">
        <f t="shared" si="10"/>
        <v>45.3226613306653</v>
      </c>
      <c r="T30" s="14">
        <v>75.5</v>
      </c>
      <c r="U30" s="16">
        <f t="shared" si="11"/>
        <v>377.688844422211</v>
      </c>
    </row>
    <row r="31" ht="14.25" spans="1:21">
      <c r="A31" s="14">
        <v>29</v>
      </c>
      <c r="B31" s="15" t="s">
        <v>77</v>
      </c>
      <c r="C31" s="16">
        <f t="shared" si="12"/>
        <v>143.38976503153</v>
      </c>
      <c r="D31" s="17">
        <f t="shared" si="0"/>
        <v>39.5995179010869</v>
      </c>
      <c r="E31" s="18" t="s">
        <v>78</v>
      </c>
      <c r="F31" s="16">
        <f t="shared" si="1"/>
        <v>119.998539094203</v>
      </c>
      <c r="G31" s="16">
        <f t="shared" si="2"/>
        <v>40.0534045393859</v>
      </c>
      <c r="H31" s="19">
        <v>15</v>
      </c>
      <c r="I31" s="16">
        <f t="shared" si="3"/>
        <v>200.267022696929</v>
      </c>
      <c r="J31" s="16">
        <f t="shared" si="4"/>
        <v>3.70694864048338</v>
      </c>
      <c r="K31" s="23">
        <v>16.36</v>
      </c>
      <c r="L31" s="16">
        <f t="shared" si="5"/>
        <v>123.564954682779</v>
      </c>
      <c r="M31" s="16">
        <f t="shared" si="6"/>
        <v>4.08747514910537</v>
      </c>
      <c r="N31" s="24">
        <v>5.14</v>
      </c>
      <c r="O31" s="16">
        <f t="shared" si="7"/>
        <v>102.186878727634</v>
      </c>
      <c r="P31" s="16">
        <f t="shared" si="8"/>
        <v>28.328611898017</v>
      </c>
      <c r="Q31" s="14">
        <v>100</v>
      </c>
      <c r="R31" s="16">
        <f t="shared" si="9"/>
        <v>101.173613921489</v>
      </c>
      <c r="S31" s="16">
        <f t="shared" si="10"/>
        <v>27.6138069034517</v>
      </c>
      <c r="T31" s="14">
        <v>46</v>
      </c>
      <c r="U31" s="16">
        <f t="shared" si="11"/>
        <v>230.115057528764</v>
      </c>
    </row>
    <row r="32" ht="14.25" spans="1:21">
      <c r="A32" s="14">
        <v>30</v>
      </c>
      <c r="B32" s="15" t="s">
        <v>79</v>
      </c>
      <c r="C32" s="16">
        <f t="shared" si="12"/>
        <v>142.277273977852</v>
      </c>
      <c r="D32" s="17">
        <f t="shared" si="0"/>
        <v>59.1763650687768</v>
      </c>
      <c r="E32" s="18" t="s">
        <v>80</v>
      </c>
      <c r="F32" s="16">
        <f t="shared" si="1"/>
        <v>179.322318390233</v>
      </c>
      <c r="G32" s="16">
        <f t="shared" si="2"/>
        <v>29.3724966622163</v>
      </c>
      <c r="H32" s="19">
        <v>11</v>
      </c>
      <c r="I32" s="16">
        <f t="shared" si="3"/>
        <v>146.862483311081</v>
      </c>
      <c r="J32" s="16">
        <f t="shared" si="4"/>
        <v>3.17220543806647</v>
      </c>
      <c r="K32" s="23">
        <v>14</v>
      </c>
      <c r="L32" s="16">
        <f t="shared" si="5"/>
        <v>105.740181268882</v>
      </c>
      <c r="M32" s="16">
        <f t="shared" si="6"/>
        <v>3.6182902584493</v>
      </c>
      <c r="N32" s="24">
        <v>4.55</v>
      </c>
      <c r="O32" s="16">
        <f t="shared" si="7"/>
        <v>90.4572564612326</v>
      </c>
      <c r="P32" s="16">
        <f t="shared" si="8"/>
        <v>28.328611898017</v>
      </c>
      <c r="Q32" s="14">
        <v>100</v>
      </c>
      <c r="R32" s="16">
        <f t="shared" si="9"/>
        <v>101.173613921489</v>
      </c>
      <c r="S32" s="16">
        <f t="shared" si="10"/>
        <v>18.6093046523262</v>
      </c>
      <c r="T32" s="14">
        <v>31</v>
      </c>
      <c r="U32" s="16">
        <f t="shared" si="11"/>
        <v>155.077538769385</v>
      </c>
    </row>
    <row r="33" ht="14.25" spans="1:21">
      <c r="A33" s="14">
        <v>31</v>
      </c>
      <c r="B33" s="15" t="s">
        <v>81</v>
      </c>
      <c r="C33" s="16">
        <f t="shared" si="12"/>
        <v>141.035078136809</v>
      </c>
      <c r="D33" s="17">
        <f t="shared" si="0"/>
        <v>45.7698812807896</v>
      </c>
      <c r="E33" s="18" t="s">
        <v>82</v>
      </c>
      <c r="F33" s="16">
        <f t="shared" si="1"/>
        <v>138.696609941787</v>
      </c>
      <c r="G33" s="16">
        <f t="shared" si="2"/>
        <v>18.6915887850467</v>
      </c>
      <c r="H33" s="19">
        <v>7</v>
      </c>
      <c r="I33" s="16">
        <f t="shared" si="3"/>
        <v>93.4579439252336</v>
      </c>
      <c r="J33" s="16">
        <f t="shared" si="4"/>
        <v>1.30966767371601</v>
      </c>
      <c r="K33" s="23">
        <v>5.78</v>
      </c>
      <c r="L33" s="16">
        <f t="shared" si="5"/>
        <v>43.6555891238671</v>
      </c>
      <c r="M33" s="16">
        <f t="shared" si="6"/>
        <v>3.71371769383698</v>
      </c>
      <c r="N33" s="24">
        <v>4.67</v>
      </c>
      <c r="O33" s="16">
        <f t="shared" si="7"/>
        <v>92.8429423459245</v>
      </c>
      <c r="P33" s="16">
        <f t="shared" si="8"/>
        <v>28.328611898017</v>
      </c>
      <c r="Q33" s="14">
        <v>100</v>
      </c>
      <c r="R33" s="16">
        <f t="shared" si="9"/>
        <v>101.173613921489</v>
      </c>
      <c r="S33" s="16">
        <f t="shared" si="10"/>
        <v>43.2216108054027</v>
      </c>
      <c r="T33" s="14">
        <v>72</v>
      </c>
      <c r="U33" s="16">
        <f t="shared" si="11"/>
        <v>360.180090045023</v>
      </c>
    </row>
    <row r="34" ht="14.25" spans="1:21">
      <c r="A34" s="14">
        <v>32</v>
      </c>
      <c r="B34" s="15" t="s">
        <v>83</v>
      </c>
      <c r="C34" s="16">
        <f t="shared" si="12"/>
        <v>140.077557043729</v>
      </c>
      <c r="D34" s="21">
        <f t="shared" si="0"/>
        <v>55.1559239628369</v>
      </c>
      <c r="E34" s="22" t="s">
        <v>84</v>
      </c>
      <c r="F34" s="16">
        <f t="shared" si="1"/>
        <v>167.139163523748</v>
      </c>
      <c r="G34" s="16">
        <f t="shared" si="2"/>
        <v>33.3778371161549</v>
      </c>
      <c r="H34" s="19">
        <v>12.5</v>
      </c>
      <c r="I34" s="16">
        <f t="shared" si="3"/>
        <v>166.889185580774</v>
      </c>
      <c r="J34" s="16">
        <f t="shared" si="4"/>
        <v>2.24773413897281</v>
      </c>
      <c r="K34" s="23">
        <v>9.92</v>
      </c>
      <c r="L34" s="16">
        <f t="shared" si="5"/>
        <v>74.9244712990937</v>
      </c>
      <c r="M34" s="16">
        <f t="shared" si="6"/>
        <v>4.15904572564612</v>
      </c>
      <c r="N34" s="24">
        <v>5.23</v>
      </c>
      <c r="O34" s="16">
        <f t="shared" si="7"/>
        <v>103.976143141153</v>
      </c>
      <c r="P34" s="16">
        <f t="shared" si="8"/>
        <v>28.328611898017</v>
      </c>
      <c r="Q34" s="14">
        <v>100</v>
      </c>
      <c r="R34" s="16">
        <f t="shared" si="9"/>
        <v>101.173613921489</v>
      </c>
      <c r="S34" s="16">
        <f t="shared" si="10"/>
        <v>16.8084042021011</v>
      </c>
      <c r="T34" s="14">
        <v>28</v>
      </c>
      <c r="U34" s="16">
        <f t="shared" si="11"/>
        <v>140.070035017509</v>
      </c>
    </row>
    <row r="35" ht="14.25" spans="1:21">
      <c r="A35" s="14">
        <v>33</v>
      </c>
      <c r="B35" s="15" t="s">
        <v>85</v>
      </c>
      <c r="C35" s="16">
        <f t="shared" ref="C35:C66" si="13">D35+J35+G35+M35+P35+S35</f>
        <v>136.67272506073</v>
      </c>
      <c r="D35" s="17">
        <f t="shared" ref="D35:D66" si="14">F35*0.33</f>
        <v>43.4911169312418</v>
      </c>
      <c r="E35" s="18" t="s">
        <v>86</v>
      </c>
      <c r="F35" s="16">
        <f t="shared" ref="F35:F66" si="15">100*(E35/2949403.04)</f>
        <v>131.791263428005</v>
      </c>
      <c r="G35" s="16">
        <f t="shared" ref="G35:G66" si="16">I35*0.2</f>
        <v>25.3671562082777</v>
      </c>
      <c r="H35" s="19">
        <v>9.5</v>
      </c>
      <c r="I35" s="16">
        <f t="shared" ref="I35:I66" si="17">100*(H35/7.49)</f>
        <v>126.835781041389</v>
      </c>
      <c r="J35" s="16">
        <f t="shared" ref="J35:J66" si="18">L35*0.03</f>
        <v>3.53474320241692</v>
      </c>
      <c r="K35" s="23">
        <v>15.6</v>
      </c>
      <c r="L35" s="16">
        <f t="shared" ref="L35:L66" si="19">100*(K35/13.24)</f>
        <v>117.824773413897</v>
      </c>
      <c r="M35" s="16">
        <f t="shared" ref="M35:M66" si="20">O35*0.04</f>
        <v>4.1351888667992</v>
      </c>
      <c r="N35" s="24">
        <v>5.2</v>
      </c>
      <c r="O35" s="16">
        <f t="shared" ref="O35:O66" si="21">100*(N35/5.03)</f>
        <v>103.37972166998</v>
      </c>
      <c r="P35" s="16">
        <f t="shared" ref="P35:P66" si="22">R35*0.28</f>
        <v>28.328611898017</v>
      </c>
      <c r="Q35" s="14">
        <v>100</v>
      </c>
      <c r="R35" s="16">
        <f t="shared" ref="R35:R66" si="23">100*(Q35/98.84)</f>
        <v>101.173613921489</v>
      </c>
      <c r="S35" s="16">
        <f t="shared" ref="S35:S66" si="24">U35*0.12</f>
        <v>31.815907953977</v>
      </c>
      <c r="T35" s="14">
        <v>53</v>
      </c>
      <c r="U35" s="16">
        <f t="shared" ref="U35:U66" si="25">100*(T35/19.99)</f>
        <v>265.132566283142</v>
      </c>
    </row>
    <row r="36" ht="14.25" spans="1:21">
      <c r="A36" s="14">
        <v>34</v>
      </c>
      <c r="B36" s="15" t="s">
        <v>87</v>
      </c>
      <c r="C36" s="16">
        <f t="shared" si="13"/>
        <v>136.126474199868</v>
      </c>
      <c r="D36" s="17">
        <f t="shared" si="14"/>
        <v>45.9589815808964</v>
      </c>
      <c r="E36" s="18" t="s">
        <v>88</v>
      </c>
      <c r="F36" s="16">
        <f t="shared" si="15"/>
        <v>139.269641154232</v>
      </c>
      <c r="G36" s="16">
        <f t="shared" si="16"/>
        <v>26.7022696929239</v>
      </c>
      <c r="H36" s="19">
        <v>10</v>
      </c>
      <c r="I36" s="16">
        <f t="shared" si="17"/>
        <v>133.511348464619</v>
      </c>
      <c r="J36" s="16">
        <f t="shared" si="18"/>
        <v>3.98791540785498</v>
      </c>
      <c r="K36" s="23">
        <v>17.6</v>
      </c>
      <c r="L36" s="16">
        <f t="shared" si="19"/>
        <v>132.930513595166</v>
      </c>
      <c r="M36" s="16">
        <f t="shared" si="20"/>
        <v>4.1351888667992</v>
      </c>
      <c r="N36" s="24">
        <v>5.2</v>
      </c>
      <c r="O36" s="16">
        <f t="shared" si="21"/>
        <v>103.37972166998</v>
      </c>
      <c r="P36" s="16">
        <f t="shared" si="22"/>
        <v>28.328611898017</v>
      </c>
      <c r="Q36" s="14">
        <v>100</v>
      </c>
      <c r="R36" s="16">
        <f t="shared" si="23"/>
        <v>101.173613921489</v>
      </c>
      <c r="S36" s="16">
        <f t="shared" si="24"/>
        <v>27.0135067533767</v>
      </c>
      <c r="T36" s="14">
        <v>45</v>
      </c>
      <c r="U36" s="16">
        <f t="shared" si="25"/>
        <v>225.112556278139</v>
      </c>
    </row>
    <row r="37" ht="14.25" spans="1:21">
      <c r="A37" s="14">
        <v>35</v>
      </c>
      <c r="B37" s="15" t="s">
        <v>89</v>
      </c>
      <c r="C37" s="16">
        <f t="shared" si="13"/>
        <v>135.942059503605</v>
      </c>
      <c r="D37" s="17">
        <f t="shared" si="14"/>
        <v>65.7448295028542</v>
      </c>
      <c r="E37" s="18" t="s">
        <v>90</v>
      </c>
      <c r="F37" s="16">
        <f t="shared" si="15"/>
        <v>199.226756069255</v>
      </c>
      <c r="G37" s="16">
        <f t="shared" si="16"/>
        <v>36.0480640854473</v>
      </c>
      <c r="H37" s="19">
        <v>13.5</v>
      </c>
      <c r="I37" s="16">
        <f t="shared" si="17"/>
        <v>180.240320427236</v>
      </c>
      <c r="J37" s="16">
        <f t="shared" si="18"/>
        <v>1.84441087613293</v>
      </c>
      <c r="K37" s="23">
        <v>8.14</v>
      </c>
      <c r="L37" s="16">
        <f t="shared" si="19"/>
        <v>61.4803625377644</v>
      </c>
      <c r="M37" s="16">
        <f t="shared" si="20"/>
        <v>3.97614314115308</v>
      </c>
      <c r="N37" s="24">
        <v>5</v>
      </c>
      <c r="O37" s="16">
        <f t="shared" si="21"/>
        <v>99.403578528827</v>
      </c>
      <c r="P37" s="16">
        <f t="shared" si="22"/>
        <v>28.328611898017</v>
      </c>
      <c r="Q37" s="14">
        <v>100</v>
      </c>
      <c r="R37" s="16">
        <f t="shared" si="23"/>
        <v>101.173613921489</v>
      </c>
      <c r="S37" s="16">
        <f t="shared" si="24"/>
        <v>0</v>
      </c>
      <c r="T37" s="14">
        <v>0</v>
      </c>
      <c r="U37" s="16">
        <f t="shared" si="25"/>
        <v>0</v>
      </c>
    </row>
    <row r="38" ht="14.25" spans="1:21">
      <c r="A38" s="14">
        <v>36</v>
      </c>
      <c r="B38" s="15" t="s">
        <v>91</v>
      </c>
      <c r="C38" s="16">
        <f t="shared" si="13"/>
        <v>134.843818081627</v>
      </c>
      <c r="D38" s="21">
        <f t="shared" si="14"/>
        <v>43.6881107507097</v>
      </c>
      <c r="E38" s="22" t="s">
        <v>92</v>
      </c>
      <c r="F38" s="16">
        <f t="shared" si="15"/>
        <v>132.38821439609</v>
      </c>
      <c r="G38" s="16">
        <f t="shared" si="16"/>
        <v>40.0534045393859</v>
      </c>
      <c r="H38" s="19">
        <v>15</v>
      </c>
      <c r="I38" s="16">
        <f t="shared" si="17"/>
        <v>200.267022696929</v>
      </c>
      <c r="J38" s="16">
        <f t="shared" si="18"/>
        <v>2.74848942598187</v>
      </c>
      <c r="K38" s="23">
        <v>12.13</v>
      </c>
      <c r="L38" s="16">
        <f t="shared" si="19"/>
        <v>91.6163141993958</v>
      </c>
      <c r="M38" s="16">
        <f t="shared" si="20"/>
        <v>3.81709741550696</v>
      </c>
      <c r="N38" s="24">
        <v>4.8</v>
      </c>
      <c r="O38" s="16">
        <f t="shared" si="21"/>
        <v>95.427435387674</v>
      </c>
      <c r="P38" s="16">
        <f t="shared" si="22"/>
        <v>28.328611898017</v>
      </c>
      <c r="Q38" s="14">
        <v>100</v>
      </c>
      <c r="R38" s="16">
        <f t="shared" si="23"/>
        <v>101.173613921489</v>
      </c>
      <c r="S38" s="16">
        <f t="shared" si="24"/>
        <v>16.208104052026</v>
      </c>
      <c r="T38" s="14">
        <v>27</v>
      </c>
      <c r="U38" s="16">
        <f t="shared" si="25"/>
        <v>135.067533766883</v>
      </c>
    </row>
    <row r="39" ht="14.25" spans="1:21">
      <c r="A39" s="14">
        <v>37</v>
      </c>
      <c r="B39" s="15" t="s">
        <v>93</v>
      </c>
      <c r="C39" s="16">
        <f t="shared" si="13"/>
        <v>128.726219714727</v>
      </c>
      <c r="D39" s="21">
        <f t="shared" si="14"/>
        <v>45.9659975701388</v>
      </c>
      <c r="E39" s="22" t="s">
        <v>94</v>
      </c>
      <c r="F39" s="16">
        <f t="shared" si="15"/>
        <v>139.290901727693</v>
      </c>
      <c r="G39" s="16">
        <f t="shared" si="16"/>
        <v>26.7022696929239</v>
      </c>
      <c r="H39" s="19">
        <v>10</v>
      </c>
      <c r="I39" s="16">
        <f t="shared" si="17"/>
        <v>133.511348464619</v>
      </c>
      <c r="J39" s="16">
        <f t="shared" si="18"/>
        <v>1.06495468277946</v>
      </c>
      <c r="K39" s="23">
        <v>4.7</v>
      </c>
      <c r="L39" s="16">
        <f t="shared" si="19"/>
        <v>35.4984894259819</v>
      </c>
      <c r="M39" s="16">
        <f t="shared" si="20"/>
        <v>4.45328031809145</v>
      </c>
      <c r="N39" s="24">
        <v>5.6</v>
      </c>
      <c r="O39" s="16">
        <f t="shared" si="21"/>
        <v>111.332007952286</v>
      </c>
      <c r="P39" s="16">
        <f t="shared" si="22"/>
        <v>28.328611898017</v>
      </c>
      <c r="Q39" s="14">
        <v>100</v>
      </c>
      <c r="R39" s="16">
        <f t="shared" si="23"/>
        <v>101.173613921489</v>
      </c>
      <c r="S39" s="16">
        <f t="shared" si="24"/>
        <v>22.2111055527764</v>
      </c>
      <c r="T39" s="14">
        <v>37</v>
      </c>
      <c r="U39" s="16">
        <f t="shared" si="25"/>
        <v>185.092546273137</v>
      </c>
    </row>
    <row r="40" ht="14.25" spans="1:21">
      <c r="A40" s="14">
        <v>38</v>
      </c>
      <c r="B40" s="15" t="s">
        <v>95</v>
      </c>
      <c r="C40" s="16">
        <f t="shared" si="13"/>
        <v>128.173771787337</v>
      </c>
      <c r="D40" s="17">
        <f t="shared" si="14"/>
        <v>63.7837814054738</v>
      </c>
      <c r="E40" s="18" t="s">
        <v>96</v>
      </c>
      <c r="F40" s="16">
        <f t="shared" si="15"/>
        <v>193.284186077193</v>
      </c>
      <c r="G40" s="16">
        <f t="shared" si="16"/>
        <v>21.3618157543391</v>
      </c>
      <c r="H40" s="19">
        <v>8</v>
      </c>
      <c r="I40" s="16">
        <f t="shared" si="17"/>
        <v>106.809078771696</v>
      </c>
      <c r="J40" s="16">
        <f t="shared" si="18"/>
        <v>2.52190332326284</v>
      </c>
      <c r="K40" s="23">
        <v>11.13</v>
      </c>
      <c r="L40" s="16">
        <f t="shared" si="19"/>
        <v>84.0634441087613</v>
      </c>
      <c r="M40" s="16">
        <f t="shared" si="20"/>
        <v>4.37375745526839</v>
      </c>
      <c r="N40" s="24">
        <v>5.5</v>
      </c>
      <c r="O40" s="16">
        <f t="shared" si="21"/>
        <v>109.34393638171</v>
      </c>
      <c r="P40" s="16">
        <f t="shared" si="22"/>
        <v>28.328611898017</v>
      </c>
      <c r="Q40" s="14">
        <v>100</v>
      </c>
      <c r="R40" s="16">
        <f t="shared" si="23"/>
        <v>101.173613921489</v>
      </c>
      <c r="S40" s="16">
        <f t="shared" si="24"/>
        <v>7.80390195097549</v>
      </c>
      <c r="T40" s="14">
        <v>13</v>
      </c>
      <c r="U40" s="16">
        <f t="shared" si="25"/>
        <v>65.0325162581291</v>
      </c>
    </row>
    <row r="41" ht="14.25" spans="1:21">
      <c r="A41" s="14">
        <v>39</v>
      </c>
      <c r="B41" s="15" t="s">
        <v>97</v>
      </c>
      <c r="C41" s="16">
        <f t="shared" si="13"/>
        <v>128.048579057376</v>
      </c>
      <c r="D41" s="17">
        <f t="shared" si="14"/>
        <v>62.6609744017895</v>
      </c>
      <c r="E41" s="18" t="s">
        <v>98</v>
      </c>
      <c r="F41" s="16">
        <f t="shared" si="15"/>
        <v>189.881740611483</v>
      </c>
      <c r="G41" s="16">
        <f t="shared" si="16"/>
        <v>12.0160213618158</v>
      </c>
      <c r="H41" s="19">
        <v>4.5</v>
      </c>
      <c r="I41" s="16">
        <f t="shared" si="17"/>
        <v>60.0801068090788</v>
      </c>
      <c r="J41" s="16">
        <f t="shared" si="18"/>
        <v>3.45543806646526</v>
      </c>
      <c r="K41" s="23">
        <v>15.25</v>
      </c>
      <c r="L41" s="16">
        <f t="shared" si="19"/>
        <v>115.181268882175</v>
      </c>
      <c r="M41" s="16">
        <f t="shared" si="20"/>
        <v>3.57852882703777</v>
      </c>
      <c r="N41" s="24">
        <v>4.5</v>
      </c>
      <c r="O41" s="16">
        <f t="shared" si="21"/>
        <v>89.4632206759443</v>
      </c>
      <c r="P41" s="16">
        <f t="shared" si="22"/>
        <v>28.328611898017</v>
      </c>
      <c r="Q41" s="14">
        <v>100</v>
      </c>
      <c r="R41" s="16">
        <f t="shared" si="23"/>
        <v>101.173613921489</v>
      </c>
      <c r="S41" s="16">
        <f t="shared" si="24"/>
        <v>18.0090045022511</v>
      </c>
      <c r="T41" s="14">
        <v>30</v>
      </c>
      <c r="U41" s="16">
        <f t="shared" si="25"/>
        <v>150.075037518759</v>
      </c>
    </row>
    <row r="42" ht="14.25" spans="1:21">
      <c r="A42" s="14">
        <v>40</v>
      </c>
      <c r="B42" s="15" t="s">
        <v>99</v>
      </c>
      <c r="C42" s="16">
        <f t="shared" si="13"/>
        <v>125.407317875436</v>
      </c>
      <c r="D42" s="17">
        <f t="shared" si="14"/>
        <v>43.2350414916505</v>
      </c>
      <c r="E42" s="18" t="s">
        <v>100</v>
      </c>
      <c r="F42" s="16">
        <f t="shared" si="15"/>
        <v>131.015277247426</v>
      </c>
      <c r="G42" s="16">
        <f t="shared" si="16"/>
        <v>30.7076101468625</v>
      </c>
      <c r="H42" s="19">
        <v>11.5</v>
      </c>
      <c r="I42" s="16">
        <f t="shared" si="17"/>
        <v>153.538050734312</v>
      </c>
      <c r="J42" s="16">
        <f t="shared" si="18"/>
        <v>3.41691842900302</v>
      </c>
      <c r="K42" s="23">
        <v>15.08</v>
      </c>
      <c r="L42" s="16">
        <f t="shared" si="19"/>
        <v>113.897280966767</v>
      </c>
      <c r="M42" s="16">
        <f t="shared" si="20"/>
        <v>4.11133200795229</v>
      </c>
      <c r="N42" s="24">
        <v>5.17</v>
      </c>
      <c r="O42" s="16">
        <f t="shared" si="21"/>
        <v>102.783300198807</v>
      </c>
      <c r="P42" s="16">
        <f t="shared" si="22"/>
        <v>28.328611898017</v>
      </c>
      <c r="Q42" s="14">
        <v>100</v>
      </c>
      <c r="R42" s="16">
        <f t="shared" si="23"/>
        <v>101.173613921489</v>
      </c>
      <c r="S42" s="16">
        <f t="shared" si="24"/>
        <v>15.607803901951</v>
      </c>
      <c r="T42" s="14">
        <v>26</v>
      </c>
      <c r="U42" s="16">
        <f t="shared" si="25"/>
        <v>130.065032516258</v>
      </c>
    </row>
    <row r="43" ht="14.25" spans="1:21">
      <c r="A43" s="14">
        <v>41</v>
      </c>
      <c r="B43" s="15" t="s">
        <v>101</v>
      </c>
      <c r="C43" s="16">
        <f t="shared" si="13"/>
        <v>124.524228623782</v>
      </c>
      <c r="D43" s="17">
        <f t="shared" si="14"/>
        <v>51.2115052949834</v>
      </c>
      <c r="E43" s="18" t="s">
        <v>102</v>
      </c>
      <c r="F43" s="16">
        <f t="shared" si="15"/>
        <v>155.186379681768</v>
      </c>
      <c r="G43" s="16">
        <f t="shared" si="16"/>
        <v>32.0427236315087</v>
      </c>
      <c r="H43" s="19">
        <v>12</v>
      </c>
      <c r="I43" s="16">
        <f t="shared" si="17"/>
        <v>160.213618157543</v>
      </c>
      <c r="J43" s="16">
        <f t="shared" si="18"/>
        <v>3.09743202416918</v>
      </c>
      <c r="K43" s="23">
        <v>13.67</v>
      </c>
      <c r="L43" s="16">
        <f t="shared" si="19"/>
        <v>103.247734138973</v>
      </c>
      <c r="M43" s="16">
        <f t="shared" si="20"/>
        <v>3.84095427435388</v>
      </c>
      <c r="N43" s="24">
        <v>4.83</v>
      </c>
      <c r="O43" s="16">
        <f t="shared" si="21"/>
        <v>96.0238568588469</v>
      </c>
      <c r="P43" s="16">
        <f t="shared" si="22"/>
        <v>28.328611898017</v>
      </c>
      <c r="Q43" s="14">
        <v>100</v>
      </c>
      <c r="R43" s="16">
        <f t="shared" si="23"/>
        <v>101.173613921489</v>
      </c>
      <c r="S43" s="16">
        <f t="shared" si="24"/>
        <v>6.00300150075038</v>
      </c>
      <c r="T43" s="14">
        <v>10</v>
      </c>
      <c r="U43" s="16">
        <f t="shared" si="25"/>
        <v>50.0250125062531</v>
      </c>
    </row>
    <row r="44" ht="14.25" spans="1:21">
      <c r="A44" s="14">
        <v>42</v>
      </c>
      <c r="B44" s="15" t="s">
        <v>103</v>
      </c>
      <c r="C44" s="16">
        <f t="shared" si="13"/>
        <v>120.991081325335</v>
      </c>
      <c r="D44" s="17">
        <f t="shared" si="14"/>
        <v>7.30695039223937</v>
      </c>
      <c r="E44" s="18" t="s">
        <v>104</v>
      </c>
      <c r="F44" s="16">
        <f t="shared" si="15"/>
        <v>22.1422739158769</v>
      </c>
      <c r="G44" s="16">
        <f t="shared" si="16"/>
        <v>21.3618157543391</v>
      </c>
      <c r="H44" s="19">
        <v>8</v>
      </c>
      <c r="I44" s="16">
        <f t="shared" si="17"/>
        <v>106.809078771696</v>
      </c>
      <c r="J44" s="16">
        <f t="shared" si="18"/>
        <v>2.23867069486405</v>
      </c>
      <c r="K44" s="23">
        <v>9.88</v>
      </c>
      <c r="L44" s="16">
        <f t="shared" si="19"/>
        <v>74.6223564954683</v>
      </c>
      <c r="M44" s="16">
        <f t="shared" si="20"/>
        <v>3.97614314115308</v>
      </c>
      <c r="N44" s="24">
        <v>5</v>
      </c>
      <c r="O44" s="16">
        <f t="shared" si="21"/>
        <v>99.403578528827</v>
      </c>
      <c r="P44" s="16">
        <f t="shared" si="22"/>
        <v>28.328611898017</v>
      </c>
      <c r="Q44" s="14">
        <v>100</v>
      </c>
      <c r="R44" s="16">
        <f t="shared" si="23"/>
        <v>101.173613921489</v>
      </c>
      <c r="S44" s="16">
        <f t="shared" si="24"/>
        <v>57.7788894447224</v>
      </c>
      <c r="T44" s="14">
        <v>96.25</v>
      </c>
      <c r="U44" s="16">
        <f t="shared" si="25"/>
        <v>481.490745372686</v>
      </c>
    </row>
    <row r="45" ht="14.25" spans="1:21">
      <c r="A45" s="14">
        <v>43</v>
      </c>
      <c r="B45" s="15" t="s">
        <v>105</v>
      </c>
      <c r="C45" s="16">
        <f t="shared" si="13"/>
        <v>120.111015171448</v>
      </c>
      <c r="D45" s="17">
        <f t="shared" si="14"/>
        <v>45.8983723669045</v>
      </c>
      <c r="E45" s="18" t="s">
        <v>106</v>
      </c>
      <c r="F45" s="16">
        <f t="shared" si="15"/>
        <v>139.085976869407</v>
      </c>
      <c r="G45" s="16">
        <f t="shared" si="16"/>
        <v>22.6969292389853</v>
      </c>
      <c r="H45" s="19">
        <v>8.5</v>
      </c>
      <c r="I45" s="16">
        <f t="shared" si="17"/>
        <v>113.484646194927</v>
      </c>
      <c r="J45" s="16">
        <f t="shared" si="18"/>
        <v>3.20166163141994</v>
      </c>
      <c r="K45" s="23">
        <v>14.13</v>
      </c>
      <c r="L45" s="16">
        <f t="shared" si="19"/>
        <v>106.722054380665</v>
      </c>
      <c r="M45" s="16">
        <f t="shared" si="20"/>
        <v>3.77733598409543</v>
      </c>
      <c r="N45" s="24">
        <v>4.75</v>
      </c>
      <c r="O45" s="16">
        <f t="shared" si="21"/>
        <v>94.4333996023857</v>
      </c>
      <c r="P45" s="16">
        <f t="shared" si="22"/>
        <v>28.328611898017</v>
      </c>
      <c r="Q45" s="14">
        <v>100</v>
      </c>
      <c r="R45" s="16">
        <f t="shared" si="23"/>
        <v>101.173613921489</v>
      </c>
      <c r="S45" s="16">
        <f t="shared" si="24"/>
        <v>16.208104052026</v>
      </c>
      <c r="T45" s="14">
        <v>27</v>
      </c>
      <c r="U45" s="16">
        <f t="shared" si="25"/>
        <v>135.067533766883</v>
      </c>
    </row>
    <row r="46" ht="14.25" spans="1:21">
      <c r="A46" s="14">
        <v>44</v>
      </c>
      <c r="B46" s="15" t="s">
        <v>107</v>
      </c>
      <c r="C46" s="16">
        <f t="shared" si="13"/>
        <v>117.232009273215</v>
      </c>
      <c r="D46" s="17">
        <f t="shared" si="14"/>
        <v>25.4755181373923</v>
      </c>
      <c r="E46" s="18" t="s">
        <v>108</v>
      </c>
      <c r="F46" s="16">
        <f t="shared" si="15"/>
        <v>77.1985398102797</v>
      </c>
      <c r="G46" s="16">
        <f t="shared" si="16"/>
        <v>24.0320427236315</v>
      </c>
      <c r="H46" s="19">
        <v>9</v>
      </c>
      <c r="I46" s="16">
        <f t="shared" si="17"/>
        <v>120.160213618158</v>
      </c>
      <c r="J46" s="16">
        <f t="shared" si="18"/>
        <v>2.31570996978852</v>
      </c>
      <c r="K46" s="23">
        <v>10.22</v>
      </c>
      <c r="L46" s="16">
        <f t="shared" si="19"/>
        <v>77.190332326284</v>
      </c>
      <c r="M46" s="16">
        <f t="shared" si="20"/>
        <v>4.06361829025845</v>
      </c>
      <c r="N46" s="24">
        <v>5.11</v>
      </c>
      <c r="O46" s="16">
        <f t="shared" si="21"/>
        <v>101.590457256461</v>
      </c>
      <c r="P46" s="16">
        <f t="shared" si="22"/>
        <v>28.328611898017</v>
      </c>
      <c r="Q46" s="14">
        <v>100</v>
      </c>
      <c r="R46" s="16">
        <f t="shared" si="23"/>
        <v>101.173613921489</v>
      </c>
      <c r="S46" s="16">
        <f t="shared" si="24"/>
        <v>33.0165082541271</v>
      </c>
      <c r="T46" s="14">
        <v>55</v>
      </c>
      <c r="U46" s="16">
        <f t="shared" si="25"/>
        <v>275.137568784392</v>
      </c>
    </row>
    <row r="47" ht="14.25" spans="1:21">
      <c r="A47" s="14">
        <v>45</v>
      </c>
      <c r="B47" s="15" t="s">
        <v>109</v>
      </c>
      <c r="C47" s="16">
        <f t="shared" si="13"/>
        <v>116.677036976714</v>
      </c>
      <c r="D47" s="17">
        <f t="shared" si="14"/>
        <v>55.295955862309</v>
      </c>
      <c r="E47" s="18" t="s">
        <v>110</v>
      </c>
      <c r="F47" s="16">
        <f t="shared" si="15"/>
        <v>167.563502613058</v>
      </c>
      <c r="G47" s="16">
        <f t="shared" si="16"/>
        <v>25.3671562082777</v>
      </c>
      <c r="H47" s="19">
        <v>9.5</v>
      </c>
      <c r="I47" s="16">
        <f t="shared" si="17"/>
        <v>126.835781041389</v>
      </c>
      <c r="J47" s="16">
        <f t="shared" si="18"/>
        <v>2.17069486404834</v>
      </c>
      <c r="K47" s="23">
        <v>9.58</v>
      </c>
      <c r="L47" s="16">
        <f t="shared" si="19"/>
        <v>72.3564954682779</v>
      </c>
      <c r="M47" s="16">
        <f t="shared" si="20"/>
        <v>3.71371769383698</v>
      </c>
      <c r="N47" s="24">
        <v>4.67</v>
      </c>
      <c r="O47" s="16">
        <f t="shared" si="21"/>
        <v>92.8429423459245</v>
      </c>
      <c r="P47" s="16">
        <f t="shared" si="22"/>
        <v>28.328611898017</v>
      </c>
      <c r="Q47" s="14">
        <v>100</v>
      </c>
      <c r="R47" s="16">
        <f t="shared" si="23"/>
        <v>101.173613921489</v>
      </c>
      <c r="S47" s="16">
        <f t="shared" si="24"/>
        <v>1.80090045022511</v>
      </c>
      <c r="T47" s="14">
        <v>3</v>
      </c>
      <c r="U47" s="16">
        <f t="shared" si="25"/>
        <v>15.0075037518759</v>
      </c>
    </row>
    <row r="48" ht="14.25" spans="1:21">
      <c r="A48" s="14">
        <v>46</v>
      </c>
      <c r="B48" s="15" t="s">
        <v>111</v>
      </c>
      <c r="C48" s="16">
        <f t="shared" si="13"/>
        <v>115.580554268807</v>
      </c>
      <c r="D48" s="17">
        <f t="shared" si="14"/>
        <v>43.4509141246427</v>
      </c>
      <c r="E48" s="18" t="s">
        <v>112</v>
      </c>
      <c r="F48" s="16">
        <f t="shared" si="15"/>
        <v>131.669436741341</v>
      </c>
      <c r="G48" s="16">
        <f t="shared" si="16"/>
        <v>32.0427236315087</v>
      </c>
      <c r="H48" s="19">
        <v>12</v>
      </c>
      <c r="I48" s="16">
        <f t="shared" si="17"/>
        <v>160.213618157543</v>
      </c>
      <c r="J48" s="16">
        <f t="shared" si="18"/>
        <v>3.58006042296072</v>
      </c>
      <c r="K48" s="23">
        <v>15.8</v>
      </c>
      <c r="L48" s="16">
        <f t="shared" si="19"/>
        <v>119.335347432024</v>
      </c>
      <c r="M48" s="16">
        <f t="shared" si="20"/>
        <v>3.97614314115308</v>
      </c>
      <c r="N48" s="24">
        <v>5</v>
      </c>
      <c r="O48" s="16">
        <f t="shared" si="21"/>
        <v>99.403578528827</v>
      </c>
      <c r="P48" s="16">
        <f t="shared" si="22"/>
        <v>28.328611898017</v>
      </c>
      <c r="Q48" s="14">
        <v>100</v>
      </c>
      <c r="R48" s="16">
        <f t="shared" si="23"/>
        <v>101.173613921489</v>
      </c>
      <c r="S48" s="16">
        <f t="shared" si="24"/>
        <v>4.20210105052526</v>
      </c>
      <c r="T48" s="14">
        <v>7</v>
      </c>
      <c r="U48" s="16">
        <f t="shared" si="25"/>
        <v>35.0175087543772</v>
      </c>
    </row>
    <row r="49" ht="14.25" spans="1:21">
      <c r="A49" s="14">
        <v>47</v>
      </c>
      <c r="B49" s="15" t="s">
        <v>113</v>
      </c>
      <c r="C49" s="16">
        <f t="shared" si="13"/>
        <v>114.293177070571</v>
      </c>
      <c r="D49" s="17">
        <f t="shared" si="14"/>
        <v>33.4038782302198</v>
      </c>
      <c r="E49" s="18" t="s">
        <v>114</v>
      </c>
      <c r="F49" s="16">
        <f t="shared" si="15"/>
        <v>101.223873424908</v>
      </c>
      <c r="G49" s="16">
        <f t="shared" si="16"/>
        <v>28.0373831775701</v>
      </c>
      <c r="H49" s="19">
        <v>10.5</v>
      </c>
      <c r="I49" s="16">
        <f t="shared" si="17"/>
        <v>140.18691588785</v>
      </c>
      <c r="J49" s="16">
        <f t="shared" si="18"/>
        <v>2.63746223564955</v>
      </c>
      <c r="K49" s="23">
        <v>11.64</v>
      </c>
      <c r="L49" s="16">
        <f t="shared" si="19"/>
        <v>87.9154078549849</v>
      </c>
      <c r="M49" s="16">
        <f t="shared" si="20"/>
        <v>4.47713717693837</v>
      </c>
      <c r="N49" s="24">
        <v>5.63</v>
      </c>
      <c r="O49" s="16">
        <f t="shared" si="21"/>
        <v>111.928429423459</v>
      </c>
      <c r="P49" s="16">
        <f t="shared" si="22"/>
        <v>28.328611898017</v>
      </c>
      <c r="Q49" s="14">
        <v>100</v>
      </c>
      <c r="R49" s="16">
        <f t="shared" si="23"/>
        <v>101.173613921489</v>
      </c>
      <c r="S49" s="16">
        <f t="shared" si="24"/>
        <v>17.4087043521761</v>
      </c>
      <c r="T49" s="14">
        <v>29</v>
      </c>
      <c r="U49" s="16">
        <f t="shared" si="25"/>
        <v>145.072536268134</v>
      </c>
    </row>
    <row r="50" ht="14.25" spans="1:21">
      <c r="A50" s="14">
        <v>48</v>
      </c>
      <c r="B50" s="15" t="s">
        <v>115</v>
      </c>
      <c r="C50" s="16">
        <f t="shared" si="13"/>
        <v>113.682077488596</v>
      </c>
      <c r="D50" s="17">
        <f t="shared" si="14"/>
        <v>32.5388924397393</v>
      </c>
      <c r="E50" s="18" t="s">
        <v>116</v>
      </c>
      <c r="F50" s="16">
        <f t="shared" si="15"/>
        <v>98.6027043628463</v>
      </c>
      <c r="G50" s="16">
        <f t="shared" si="16"/>
        <v>29.3724966622163</v>
      </c>
      <c r="H50" s="19">
        <v>11</v>
      </c>
      <c r="I50" s="16">
        <f t="shared" si="17"/>
        <v>146.862483311081</v>
      </c>
      <c r="J50" s="16">
        <f t="shared" si="18"/>
        <v>3.19033232628399</v>
      </c>
      <c r="K50" s="23">
        <v>14.08</v>
      </c>
      <c r="L50" s="16">
        <f t="shared" si="19"/>
        <v>106.344410876133</v>
      </c>
      <c r="M50" s="16">
        <f t="shared" si="20"/>
        <v>3.44333996023857</v>
      </c>
      <c r="N50" s="24">
        <v>4.33</v>
      </c>
      <c r="O50" s="16">
        <f t="shared" si="21"/>
        <v>86.0834990059642</v>
      </c>
      <c r="P50" s="16">
        <f t="shared" si="22"/>
        <v>28.328611898017</v>
      </c>
      <c r="Q50" s="14">
        <v>100</v>
      </c>
      <c r="R50" s="16">
        <f t="shared" si="23"/>
        <v>101.173613921489</v>
      </c>
      <c r="S50" s="16">
        <f t="shared" si="24"/>
        <v>16.8084042021011</v>
      </c>
      <c r="T50" s="14">
        <v>28</v>
      </c>
      <c r="U50" s="16">
        <f t="shared" si="25"/>
        <v>140.070035017509</v>
      </c>
    </row>
    <row r="51" ht="14.25" spans="1:21">
      <c r="A51" s="14">
        <v>49</v>
      </c>
      <c r="B51" s="15" t="s">
        <v>117</v>
      </c>
      <c r="C51" s="16">
        <f t="shared" si="13"/>
        <v>112.067349977693</v>
      </c>
      <c r="D51" s="17">
        <f t="shared" si="14"/>
        <v>39.8323991555932</v>
      </c>
      <c r="E51" s="18" t="s">
        <v>118</v>
      </c>
      <c r="F51" s="16">
        <f t="shared" si="15"/>
        <v>120.704239865434</v>
      </c>
      <c r="G51" s="16">
        <f t="shared" si="16"/>
        <v>25.3671562082777</v>
      </c>
      <c r="H51" s="19">
        <v>9.5</v>
      </c>
      <c r="I51" s="16">
        <f t="shared" si="17"/>
        <v>126.835781041389</v>
      </c>
      <c r="J51" s="16">
        <f t="shared" si="18"/>
        <v>2.7643504531722</v>
      </c>
      <c r="K51" s="23">
        <v>12.2</v>
      </c>
      <c r="L51" s="16">
        <f t="shared" si="19"/>
        <v>92.1450151057402</v>
      </c>
      <c r="M51" s="16">
        <f t="shared" si="20"/>
        <v>3.49900596421471</v>
      </c>
      <c r="N51" s="24">
        <v>4.4</v>
      </c>
      <c r="O51" s="16">
        <f t="shared" si="21"/>
        <v>87.4751491053678</v>
      </c>
      <c r="P51" s="16">
        <f t="shared" si="22"/>
        <v>23.7960339943343</v>
      </c>
      <c r="Q51" s="14">
        <v>84</v>
      </c>
      <c r="R51" s="16">
        <f t="shared" si="23"/>
        <v>84.985835694051</v>
      </c>
      <c r="S51" s="16">
        <f t="shared" si="24"/>
        <v>16.8084042021011</v>
      </c>
      <c r="T51" s="14">
        <v>28</v>
      </c>
      <c r="U51" s="16">
        <f t="shared" si="25"/>
        <v>140.070035017509</v>
      </c>
    </row>
    <row r="52" ht="14.25" spans="1:21">
      <c r="A52" s="14">
        <v>50</v>
      </c>
      <c r="B52" s="15" t="s">
        <v>119</v>
      </c>
      <c r="C52" s="16">
        <f t="shared" si="13"/>
        <v>111.027188600805</v>
      </c>
      <c r="D52" s="17">
        <f t="shared" si="14"/>
        <v>32.4827468476468</v>
      </c>
      <c r="E52" s="18" t="s">
        <v>120</v>
      </c>
      <c r="F52" s="16">
        <f t="shared" si="15"/>
        <v>98.4325662049904</v>
      </c>
      <c r="G52" s="16">
        <f t="shared" si="16"/>
        <v>21.3618157543391</v>
      </c>
      <c r="H52" s="19">
        <v>8</v>
      </c>
      <c r="I52" s="16">
        <f t="shared" si="17"/>
        <v>106.809078771696</v>
      </c>
      <c r="J52" s="16">
        <f t="shared" si="18"/>
        <v>2.06646525679758</v>
      </c>
      <c r="K52" s="23">
        <v>9.12</v>
      </c>
      <c r="L52" s="16">
        <f t="shared" si="19"/>
        <v>68.8821752265861</v>
      </c>
      <c r="M52" s="16">
        <f t="shared" si="20"/>
        <v>3.97614314115308</v>
      </c>
      <c r="N52" s="24">
        <v>5</v>
      </c>
      <c r="O52" s="16">
        <f t="shared" si="21"/>
        <v>99.403578528827</v>
      </c>
      <c r="P52" s="16">
        <f t="shared" si="22"/>
        <v>28.328611898017</v>
      </c>
      <c r="Q52" s="14">
        <v>100</v>
      </c>
      <c r="R52" s="16">
        <f t="shared" si="23"/>
        <v>101.173613921489</v>
      </c>
      <c r="S52" s="16">
        <f t="shared" si="24"/>
        <v>22.8114057028514</v>
      </c>
      <c r="T52" s="14">
        <v>38</v>
      </c>
      <c r="U52" s="16">
        <f t="shared" si="25"/>
        <v>190.095047523762</v>
      </c>
    </row>
    <row r="53" ht="14.25" spans="1:21">
      <c r="A53" s="14">
        <v>51</v>
      </c>
      <c r="B53" s="15" t="s">
        <v>121</v>
      </c>
      <c r="C53" s="16">
        <f t="shared" si="13"/>
        <v>110.917496642927</v>
      </c>
      <c r="D53" s="21">
        <f t="shared" si="14"/>
        <v>25.0529333997025</v>
      </c>
      <c r="E53" s="22" t="s">
        <v>122</v>
      </c>
      <c r="F53" s="16">
        <f t="shared" si="15"/>
        <v>75.9179799990984</v>
      </c>
      <c r="G53" s="16">
        <f t="shared" si="16"/>
        <v>16.0213618157543</v>
      </c>
      <c r="H53" s="19">
        <v>6</v>
      </c>
      <c r="I53" s="16">
        <f t="shared" si="17"/>
        <v>80.1068090787717</v>
      </c>
      <c r="J53" s="16">
        <f t="shared" si="18"/>
        <v>3.05891238670695</v>
      </c>
      <c r="K53" s="23">
        <v>13.5</v>
      </c>
      <c r="L53" s="16">
        <f t="shared" si="19"/>
        <v>101.963746223565</v>
      </c>
      <c r="M53" s="16">
        <f t="shared" si="20"/>
        <v>4.23856858846918</v>
      </c>
      <c r="N53" s="24">
        <v>5.33</v>
      </c>
      <c r="O53" s="16">
        <f t="shared" si="21"/>
        <v>105.96421471173</v>
      </c>
      <c r="P53" s="16">
        <f t="shared" si="22"/>
        <v>28.328611898017</v>
      </c>
      <c r="Q53" s="14">
        <v>100</v>
      </c>
      <c r="R53" s="16">
        <f t="shared" si="23"/>
        <v>101.173613921489</v>
      </c>
      <c r="S53" s="16">
        <f t="shared" si="24"/>
        <v>34.2171085542771</v>
      </c>
      <c r="T53" s="14">
        <v>57</v>
      </c>
      <c r="U53" s="16">
        <f t="shared" si="25"/>
        <v>285.142571285643</v>
      </c>
    </row>
    <row r="54" ht="14.25" spans="1:21">
      <c r="A54" s="14">
        <v>52</v>
      </c>
      <c r="B54" s="15" t="s">
        <v>123</v>
      </c>
      <c r="C54" s="16">
        <f t="shared" si="13"/>
        <v>110.723170228955</v>
      </c>
      <c r="D54" s="17">
        <f t="shared" si="14"/>
        <v>29.0867905459269</v>
      </c>
      <c r="E54" s="18" t="s">
        <v>124</v>
      </c>
      <c r="F54" s="16">
        <f t="shared" si="15"/>
        <v>88.1417895331118</v>
      </c>
      <c r="G54" s="16">
        <f t="shared" si="16"/>
        <v>29.3724966622163</v>
      </c>
      <c r="H54" s="19">
        <v>11</v>
      </c>
      <c r="I54" s="16">
        <f t="shared" si="17"/>
        <v>146.862483311081</v>
      </c>
      <c r="J54" s="16">
        <f t="shared" si="18"/>
        <v>4.03323262839879</v>
      </c>
      <c r="K54" s="23">
        <v>17.8</v>
      </c>
      <c r="L54" s="16">
        <f t="shared" si="19"/>
        <v>134.441087613293</v>
      </c>
      <c r="M54" s="16">
        <f t="shared" si="20"/>
        <v>4.29423459244533</v>
      </c>
      <c r="N54" s="24">
        <v>5.4</v>
      </c>
      <c r="O54" s="16">
        <f t="shared" si="21"/>
        <v>107.355864811133</v>
      </c>
      <c r="P54" s="16">
        <f t="shared" si="22"/>
        <v>28.328611898017</v>
      </c>
      <c r="Q54" s="14">
        <v>100</v>
      </c>
      <c r="R54" s="16">
        <f t="shared" si="23"/>
        <v>101.173613921489</v>
      </c>
      <c r="S54" s="16">
        <f t="shared" si="24"/>
        <v>15.607803901951</v>
      </c>
      <c r="T54" s="14">
        <v>26</v>
      </c>
      <c r="U54" s="16">
        <f t="shared" si="25"/>
        <v>130.065032516258</v>
      </c>
    </row>
    <row r="55" ht="14.25" spans="1:21">
      <c r="A55" s="14">
        <v>53</v>
      </c>
      <c r="B55" s="15" t="s">
        <v>125</v>
      </c>
      <c r="C55" s="16">
        <f t="shared" si="13"/>
        <v>109.522156506507</v>
      </c>
      <c r="D55" s="17">
        <f t="shared" si="14"/>
        <v>30.7950978852995</v>
      </c>
      <c r="E55" s="18" t="s">
        <v>126</v>
      </c>
      <c r="F55" s="16">
        <f t="shared" si="15"/>
        <v>93.3184784403016</v>
      </c>
      <c r="G55" s="16">
        <f t="shared" si="16"/>
        <v>29.3724966622163</v>
      </c>
      <c r="H55" s="19">
        <v>11</v>
      </c>
      <c r="I55" s="16">
        <f t="shared" si="17"/>
        <v>146.862483311081</v>
      </c>
      <c r="J55" s="16">
        <f t="shared" si="18"/>
        <v>2.90483383685801</v>
      </c>
      <c r="K55" s="23">
        <v>12.82</v>
      </c>
      <c r="L55" s="16">
        <f t="shared" si="19"/>
        <v>96.8277945619335</v>
      </c>
      <c r="M55" s="16">
        <f t="shared" si="20"/>
        <v>4.91451292246521</v>
      </c>
      <c r="N55" s="24">
        <v>6.18</v>
      </c>
      <c r="O55" s="16">
        <f t="shared" si="21"/>
        <v>122.86282306163</v>
      </c>
      <c r="P55" s="16">
        <f t="shared" si="22"/>
        <v>28.328611898017</v>
      </c>
      <c r="Q55" s="14">
        <v>100</v>
      </c>
      <c r="R55" s="16">
        <f t="shared" si="23"/>
        <v>101.173613921489</v>
      </c>
      <c r="S55" s="16">
        <f t="shared" si="24"/>
        <v>13.2066033016508</v>
      </c>
      <c r="T55" s="14">
        <v>22</v>
      </c>
      <c r="U55" s="16">
        <f t="shared" si="25"/>
        <v>110.055027513757</v>
      </c>
    </row>
    <row r="56" ht="14.25" spans="1:21">
      <c r="A56" s="14">
        <v>54</v>
      </c>
      <c r="B56" s="15" t="s">
        <v>127</v>
      </c>
      <c r="C56" s="16">
        <f t="shared" si="13"/>
        <v>109.148219345523</v>
      </c>
      <c r="D56" s="21">
        <f t="shared" si="14"/>
        <v>28.3254141760158</v>
      </c>
      <c r="E56" s="22" t="s">
        <v>128</v>
      </c>
      <c r="F56" s="16">
        <f t="shared" si="15"/>
        <v>85.834588412169</v>
      </c>
      <c r="G56" s="16">
        <f t="shared" si="16"/>
        <v>26.7022696929239</v>
      </c>
      <c r="H56" s="19">
        <v>10</v>
      </c>
      <c r="I56" s="16">
        <f t="shared" si="17"/>
        <v>133.511348464619</v>
      </c>
      <c r="J56" s="16">
        <f t="shared" si="18"/>
        <v>2.44712990936556</v>
      </c>
      <c r="K56" s="23">
        <v>10.8</v>
      </c>
      <c r="L56" s="16">
        <f t="shared" si="19"/>
        <v>81.570996978852</v>
      </c>
      <c r="M56" s="16">
        <f t="shared" si="20"/>
        <v>4.1351888667992</v>
      </c>
      <c r="N56" s="24">
        <v>5.2</v>
      </c>
      <c r="O56" s="16">
        <f t="shared" si="21"/>
        <v>103.37972166998</v>
      </c>
      <c r="P56" s="16">
        <f t="shared" si="22"/>
        <v>28.328611898017</v>
      </c>
      <c r="Q56" s="14">
        <v>100</v>
      </c>
      <c r="R56" s="16">
        <f t="shared" si="23"/>
        <v>101.173613921489</v>
      </c>
      <c r="S56" s="16">
        <f t="shared" si="24"/>
        <v>19.2096048024012</v>
      </c>
      <c r="T56" s="14">
        <v>32</v>
      </c>
      <c r="U56" s="16">
        <f t="shared" si="25"/>
        <v>160.08004002001</v>
      </c>
    </row>
    <row r="57" ht="14.25" spans="1:21">
      <c r="A57" s="14">
        <v>55</v>
      </c>
      <c r="B57" s="15" t="s">
        <v>129</v>
      </c>
      <c r="C57" s="16">
        <f t="shared" si="13"/>
        <v>108.906080969791</v>
      </c>
      <c r="D57" s="21">
        <f t="shared" si="14"/>
        <v>28.9204817494187</v>
      </c>
      <c r="E57" s="22" t="s">
        <v>130</v>
      </c>
      <c r="F57" s="16">
        <f t="shared" si="15"/>
        <v>87.6378234830869</v>
      </c>
      <c r="G57" s="16">
        <f t="shared" si="16"/>
        <v>20.0267022696929</v>
      </c>
      <c r="H57" s="19">
        <v>7.5</v>
      </c>
      <c r="I57" s="16">
        <f t="shared" si="17"/>
        <v>100.133511348465</v>
      </c>
      <c r="J57" s="16">
        <f t="shared" si="18"/>
        <v>3.34214501510574</v>
      </c>
      <c r="K57" s="23">
        <v>14.75</v>
      </c>
      <c r="L57" s="16">
        <f t="shared" si="19"/>
        <v>111.404833836858</v>
      </c>
      <c r="M57" s="16">
        <f t="shared" si="20"/>
        <v>4.17495029821074</v>
      </c>
      <c r="N57" s="24">
        <v>5.25</v>
      </c>
      <c r="O57" s="16">
        <f t="shared" si="21"/>
        <v>104.373757455268</v>
      </c>
      <c r="P57" s="16">
        <f t="shared" si="22"/>
        <v>26.628895184136</v>
      </c>
      <c r="Q57" s="14">
        <v>94</v>
      </c>
      <c r="R57" s="16">
        <f t="shared" si="23"/>
        <v>95.1031970861999</v>
      </c>
      <c r="S57" s="16">
        <f t="shared" si="24"/>
        <v>25.8129064532266</v>
      </c>
      <c r="T57" s="14">
        <v>43</v>
      </c>
      <c r="U57" s="16">
        <f t="shared" si="25"/>
        <v>215.107553776888</v>
      </c>
    </row>
    <row r="58" ht="14.25" spans="1:21">
      <c r="A58" s="14">
        <v>56</v>
      </c>
      <c r="B58" s="15" t="s">
        <v>131</v>
      </c>
      <c r="C58" s="16">
        <f t="shared" si="13"/>
        <v>108.629061247325</v>
      </c>
      <c r="D58" s="21">
        <f t="shared" si="14"/>
        <v>28.4273636403386</v>
      </c>
      <c r="E58" s="22" t="s">
        <v>132</v>
      </c>
      <c r="F58" s="16">
        <f t="shared" si="15"/>
        <v>86.1435261828441</v>
      </c>
      <c r="G58" s="16">
        <f t="shared" si="16"/>
        <v>29.3724966622163</v>
      </c>
      <c r="H58" s="19">
        <v>11</v>
      </c>
      <c r="I58" s="16">
        <f t="shared" si="17"/>
        <v>146.862483311081</v>
      </c>
      <c r="J58" s="16">
        <f t="shared" si="18"/>
        <v>2.98413897280967</v>
      </c>
      <c r="K58" s="23">
        <v>13.17</v>
      </c>
      <c r="L58" s="16">
        <f t="shared" si="19"/>
        <v>99.4712990936556</v>
      </c>
      <c r="M58" s="16">
        <f t="shared" si="20"/>
        <v>4.50894632206759</v>
      </c>
      <c r="N58" s="24">
        <v>5.67</v>
      </c>
      <c r="O58" s="16">
        <f t="shared" si="21"/>
        <v>112.72365805169</v>
      </c>
      <c r="P58" s="16">
        <f t="shared" si="22"/>
        <v>28.328611898017</v>
      </c>
      <c r="Q58" s="14">
        <v>100</v>
      </c>
      <c r="R58" s="16">
        <f t="shared" si="23"/>
        <v>101.173613921489</v>
      </c>
      <c r="S58" s="16">
        <f t="shared" si="24"/>
        <v>15.0075037518759</v>
      </c>
      <c r="T58" s="14">
        <v>25</v>
      </c>
      <c r="U58" s="16">
        <f t="shared" si="25"/>
        <v>125.062531265633</v>
      </c>
    </row>
    <row r="59" ht="14.25" spans="1:21">
      <c r="A59" s="14">
        <v>57</v>
      </c>
      <c r="B59" s="15" t="s">
        <v>133</v>
      </c>
      <c r="C59" s="16">
        <f t="shared" si="13"/>
        <v>108.507815514537</v>
      </c>
      <c r="D59" s="17">
        <f t="shared" si="14"/>
        <v>23.2376921398983</v>
      </c>
      <c r="E59" s="18" t="s">
        <v>134</v>
      </c>
      <c r="F59" s="16">
        <f t="shared" si="15"/>
        <v>70.4172489087826</v>
      </c>
      <c r="G59" s="16">
        <f t="shared" si="16"/>
        <v>21.3618157543391</v>
      </c>
      <c r="H59" s="19">
        <v>8</v>
      </c>
      <c r="I59" s="16">
        <f t="shared" si="17"/>
        <v>106.809078771696</v>
      </c>
      <c r="J59" s="16">
        <f t="shared" si="18"/>
        <v>4.39123867069486</v>
      </c>
      <c r="K59" s="23">
        <v>19.38</v>
      </c>
      <c r="L59" s="16">
        <f t="shared" si="19"/>
        <v>146.374622356495</v>
      </c>
      <c r="M59" s="16">
        <f t="shared" si="20"/>
        <v>4.17495029821074</v>
      </c>
      <c r="N59" s="24">
        <v>5.25</v>
      </c>
      <c r="O59" s="16">
        <f t="shared" si="21"/>
        <v>104.373757455268</v>
      </c>
      <c r="P59" s="16">
        <f t="shared" si="22"/>
        <v>28.328611898017</v>
      </c>
      <c r="Q59" s="14">
        <v>100</v>
      </c>
      <c r="R59" s="16">
        <f t="shared" si="23"/>
        <v>101.173613921489</v>
      </c>
      <c r="S59" s="16">
        <f t="shared" si="24"/>
        <v>27.0135067533767</v>
      </c>
      <c r="T59" s="14">
        <v>45</v>
      </c>
      <c r="U59" s="16">
        <f t="shared" si="25"/>
        <v>225.112556278139</v>
      </c>
    </row>
    <row r="60" ht="14.25" spans="1:21">
      <c r="A60" s="14">
        <v>58</v>
      </c>
      <c r="B60" s="15" t="s">
        <v>135</v>
      </c>
      <c r="C60" s="16">
        <f t="shared" si="13"/>
        <v>106.143628638057</v>
      </c>
      <c r="D60" s="17">
        <f t="shared" si="14"/>
        <v>37.854529176182</v>
      </c>
      <c r="E60" s="18" t="s">
        <v>136</v>
      </c>
      <c r="F60" s="16">
        <f t="shared" si="15"/>
        <v>114.710694473279</v>
      </c>
      <c r="G60" s="16">
        <f t="shared" si="16"/>
        <v>22.6969292389853</v>
      </c>
      <c r="H60" s="19">
        <v>8.5</v>
      </c>
      <c r="I60" s="16">
        <f t="shared" si="17"/>
        <v>113.484646194927</v>
      </c>
      <c r="J60" s="16">
        <f t="shared" si="18"/>
        <v>3.88141993957704</v>
      </c>
      <c r="K60" s="23">
        <v>17.13</v>
      </c>
      <c r="L60" s="16">
        <f t="shared" si="19"/>
        <v>129.380664652568</v>
      </c>
      <c r="M60" s="16">
        <f t="shared" si="20"/>
        <v>3.77733598409543</v>
      </c>
      <c r="N60" s="24">
        <v>4.75</v>
      </c>
      <c r="O60" s="16">
        <f t="shared" si="21"/>
        <v>94.4333996023857</v>
      </c>
      <c r="P60" s="16">
        <f t="shared" si="22"/>
        <v>28.328611898017</v>
      </c>
      <c r="Q60" s="14">
        <v>100</v>
      </c>
      <c r="R60" s="16">
        <f t="shared" si="23"/>
        <v>101.173613921489</v>
      </c>
      <c r="S60" s="16">
        <f t="shared" si="24"/>
        <v>9.6048024012006</v>
      </c>
      <c r="T60" s="14">
        <v>16</v>
      </c>
      <c r="U60" s="16">
        <f t="shared" si="25"/>
        <v>80.040020010005</v>
      </c>
    </row>
    <row r="61" ht="14.25" spans="1:21">
      <c r="A61" s="14">
        <v>59</v>
      </c>
      <c r="B61" s="15" t="s">
        <v>137</v>
      </c>
      <c r="C61" s="16">
        <f t="shared" si="13"/>
        <v>105.353036712248</v>
      </c>
      <c r="D61" s="17">
        <f t="shared" si="14"/>
        <v>33.2078812124639</v>
      </c>
      <c r="E61" s="18" t="s">
        <v>138</v>
      </c>
      <c r="F61" s="16">
        <f t="shared" si="15"/>
        <v>100.629943068073</v>
      </c>
      <c r="G61" s="16">
        <f t="shared" si="16"/>
        <v>21.3618157543391</v>
      </c>
      <c r="H61" s="19">
        <v>8</v>
      </c>
      <c r="I61" s="16">
        <f t="shared" si="17"/>
        <v>106.809078771696</v>
      </c>
      <c r="J61" s="16">
        <f t="shared" si="18"/>
        <v>4.27794561933535</v>
      </c>
      <c r="K61" s="23">
        <v>18.88</v>
      </c>
      <c r="L61" s="16">
        <f t="shared" si="19"/>
        <v>142.598187311178</v>
      </c>
      <c r="M61" s="16">
        <f t="shared" si="20"/>
        <v>4.97017892644135</v>
      </c>
      <c r="N61" s="24">
        <v>6.25</v>
      </c>
      <c r="O61" s="16">
        <f t="shared" si="21"/>
        <v>124.254473161034</v>
      </c>
      <c r="P61" s="16">
        <f t="shared" si="22"/>
        <v>28.328611898017</v>
      </c>
      <c r="Q61" s="14">
        <v>100</v>
      </c>
      <c r="R61" s="16">
        <f t="shared" si="23"/>
        <v>101.173613921489</v>
      </c>
      <c r="S61" s="16">
        <f t="shared" si="24"/>
        <v>13.2066033016508</v>
      </c>
      <c r="T61" s="14">
        <v>22</v>
      </c>
      <c r="U61" s="16">
        <f t="shared" si="25"/>
        <v>110.055027513757</v>
      </c>
    </row>
    <row r="62" ht="14.25" spans="1:21">
      <c r="A62" s="14">
        <v>60</v>
      </c>
      <c r="B62" s="15" t="s">
        <v>139</v>
      </c>
      <c r="C62" s="16">
        <f t="shared" si="13"/>
        <v>104.463921429334</v>
      </c>
      <c r="D62" s="17">
        <f t="shared" si="14"/>
        <v>42.2976092850301</v>
      </c>
      <c r="E62" s="18" t="s">
        <v>140</v>
      </c>
      <c r="F62" s="16">
        <f t="shared" si="15"/>
        <v>128.174573591</v>
      </c>
      <c r="G62" s="16">
        <f t="shared" si="16"/>
        <v>22.6969292389853</v>
      </c>
      <c r="H62" s="19">
        <v>8.5</v>
      </c>
      <c r="I62" s="16">
        <f t="shared" si="17"/>
        <v>113.484646194927</v>
      </c>
      <c r="J62" s="16">
        <f t="shared" si="18"/>
        <v>3.65030211480362</v>
      </c>
      <c r="K62" s="23">
        <v>16.11</v>
      </c>
      <c r="L62" s="16">
        <f t="shared" si="19"/>
        <v>121.676737160121</v>
      </c>
      <c r="M62" s="16">
        <f t="shared" si="20"/>
        <v>3.88866799204771</v>
      </c>
      <c r="N62" s="24">
        <v>4.89</v>
      </c>
      <c r="O62" s="16">
        <f t="shared" si="21"/>
        <v>97.2166998011928</v>
      </c>
      <c r="P62" s="16">
        <f t="shared" si="22"/>
        <v>28.328611898017</v>
      </c>
      <c r="Q62" s="14">
        <v>100</v>
      </c>
      <c r="R62" s="16">
        <f t="shared" si="23"/>
        <v>101.173613921489</v>
      </c>
      <c r="S62" s="16">
        <f t="shared" si="24"/>
        <v>3.60180090045023</v>
      </c>
      <c r="T62" s="14">
        <v>6</v>
      </c>
      <c r="U62" s="16">
        <f t="shared" si="25"/>
        <v>30.0150075037519</v>
      </c>
    </row>
    <row r="63" ht="14.25" spans="1:21">
      <c r="A63" s="14">
        <v>61</v>
      </c>
      <c r="B63" s="15" t="s">
        <v>141</v>
      </c>
      <c r="C63" s="16">
        <f t="shared" si="13"/>
        <v>103.170872656399</v>
      </c>
      <c r="D63" s="17">
        <f t="shared" si="14"/>
        <v>28.0737182192638</v>
      </c>
      <c r="E63" s="18" t="s">
        <v>142</v>
      </c>
      <c r="F63" s="16">
        <f t="shared" si="15"/>
        <v>85.0718733917084</v>
      </c>
      <c r="G63" s="16">
        <f t="shared" si="16"/>
        <v>29.3724966622163</v>
      </c>
      <c r="H63" s="19">
        <v>11</v>
      </c>
      <c r="I63" s="16">
        <f t="shared" si="17"/>
        <v>146.862483311081</v>
      </c>
      <c r="J63" s="16">
        <f t="shared" si="18"/>
        <v>4.03776435045317</v>
      </c>
      <c r="K63" s="23">
        <v>17.82</v>
      </c>
      <c r="L63" s="16">
        <f t="shared" si="19"/>
        <v>134.592145015106</v>
      </c>
      <c r="M63" s="16">
        <f t="shared" si="20"/>
        <v>3.75347912524851</v>
      </c>
      <c r="N63" s="24">
        <v>4.72</v>
      </c>
      <c r="O63" s="16">
        <f t="shared" si="21"/>
        <v>93.8369781312127</v>
      </c>
      <c r="P63" s="16">
        <f t="shared" si="22"/>
        <v>28.328611898017</v>
      </c>
      <c r="Q63" s="14">
        <v>100</v>
      </c>
      <c r="R63" s="16">
        <f t="shared" si="23"/>
        <v>101.173613921489</v>
      </c>
      <c r="S63" s="16">
        <f t="shared" si="24"/>
        <v>9.6048024012006</v>
      </c>
      <c r="T63" s="14">
        <v>16</v>
      </c>
      <c r="U63" s="16">
        <f t="shared" si="25"/>
        <v>80.040020010005</v>
      </c>
    </row>
    <row r="64" ht="14.25" spans="1:21">
      <c r="A64" s="14">
        <v>62</v>
      </c>
      <c r="B64" s="15" t="s">
        <v>143</v>
      </c>
      <c r="C64" s="16">
        <f t="shared" si="13"/>
        <v>102.555683250159</v>
      </c>
      <c r="D64" s="17">
        <f t="shared" si="14"/>
        <v>39.2558109589526</v>
      </c>
      <c r="E64" s="18" t="s">
        <v>144</v>
      </c>
      <c r="F64" s="16">
        <f t="shared" si="15"/>
        <v>118.957002905917</v>
      </c>
      <c r="G64" s="16">
        <f t="shared" si="16"/>
        <v>26.7022696929239</v>
      </c>
      <c r="H64" s="19">
        <v>10</v>
      </c>
      <c r="I64" s="16">
        <f t="shared" si="17"/>
        <v>133.511348464619</v>
      </c>
      <c r="J64" s="16">
        <f t="shared" si="18"/>
        <v>3.08836858006042</v>
      </c>
      <c r="K64" s="23">
        <v>13.63</v>
      </c>
      <c r="L64" s="16">
        <f t="shared" si="19"/>
        <v>102.945619335347</v>
      </c>
      <c r="M64" s="16">
        <f t="shared" si="20"/>
        <v>3.37972166998012</v>
      </c>
      <c r="N64" s="24">
        <v>4.25</v>
      </c>
      <c r="O64" s="16">
        <f t="shared" si="21"/>
        <v>84.493041749503</v>
      </c>
      <c r="P64" s="16">
        <f t="shared" si="22"/>
        <v>28.328611898017</v>
      </c>
      <c r="Q64" s="14">
        <v>100</v>
      </c>
      <c r="R64" s="16">
        <f t="shared" si="23"/>
        <v>101.173613921489</v>
      </c>
      <c r="S64" s="16">
        <f t="shared" si="24"/>
        <v>1.80090045022511</v>
      </c>
      <c r="T64" s="14">
        <v>3</v>
      </c>
      <c r="U64" s="16">
        <f t="shared" si="25"/>
        <v>15.0075037518759</v>
      </c>
    </row>
    <row r="65" ht="14.25" spans="1:21">
      <c r="A65" s="14">
        <v>63</v>
      </c>
      <c r="B65" s="15" t="s">
        <v>145</v>
      </c>
      <c r="C65" s="16">
        <f t="shared" si="13"/>
        <v>101.334892527077</v>
      </c>
      <c r="D65" s="17">
        <f t="shared" si="14"/>
        <v>15.7435655691194</v>
      </c>
      <c r="E65" s="18" t="s">
        <v>146</v>
      </c>
      <c r="F65" s="16">
        <f t="shared" si="15"/>
        <v>47.7077744518769</v>
      </c>
      <c r="G65" s="16">
        <f t="shared" si="16"/>
        <v>25.3671562082777</v>
      </c>
      <c r="H65" s="19">
        <v>9.5</v>
      </c>
      <c r="I65" s="16">
        <f t="shared" si="17"/>
        <v>126.835781041389</v>
      </c>
      <c r="J65" s="16">
        <f t="shared" si="18"/>
        <v>1.06495468277946</v>
      </c>
      <c r="K65" s="23">
        <v>4.7</v>
      </c>
      <c r="L65" s="16">
        <f t="shared" si="19"/>
        <v>35.4984894259819</v>
      </c>
      <c r="M65" s="16">
        <f t="shared" si="20"/>
        <v>3.81709741550696</v>
      </c>
      <c r="N65" s="24">
        <v>4.8</v>
      </c>
      <c r="O65" s="16">
        <f t="shared" si="21"/>
        <v>95.427435387674</v>
      </c>
      <c r="P65" s="16">
        <f t="shared" si="22"/>
        <v>28.328611898017</v>
      </c>
      <c r="Q65" s="14">
        <v>100</v>
      </c>
      <c r="R65" s="16">
        <f t="shared" si="23"/>
        <v>101.173613921489</v>
      </c>
      <c r="S65" s="16">
        <f t="shared" si="24"/>
        <v>27.0135067533767</v>
      </c>
      <c r="T65" s="14">
        <v>45</v>
      </c>
      <c r="U65" s="16">
        <f t="shared" si="25"/>
        <v>225.112556278139</v>
      </c>
    </row>
    <row r="66" ht="14.25" spans="1:21">
      <c r="A66" s="14">
        <v>64</v>
      </c>
      <c r="B66" s="15" t="s">
        <v>147</v>
      </c>
      <c r="C66" s="16">
        <f t="shared" si="13"/>
        <v>101.116193918255</v>
      </c>
      <c r="D66" s="17">
        <f t="shared" si="14"/>
        <v>33.1715507047148</v>
      </c>
      <c r="E66" s="20">
        <v>2964735.53</v>
      </c>
      <c r="F66" s="16">
        <f t="shared" si="15"/>
        <v>100.519850620348</v>
      </c>
      <c r="G66" s="16">
        <f t="shared" si="16"/>
        <v>28.0373831775701</v>
      </c>
      <c r="H66" s="19">
        <v>10.5</v>
      </c>
      <c r="I66" s="16">
        <f t="shared" si="17"/>
        <v>140.18691588785</v>
      </c>
      <c r="J66" s="16">
        <f t="shared" si="18"/>
        <v>4.1238670694864</v>
      </c>
      <c r="K66" s="23">
        <v>18.2</v>
      </c>
      <c r="L66" s="16">
        <f t="shared" si="19"/>
        <v>137.462235649547</v>
      </c>
      <c r="M66" s="16">
        <f t="shared" si="20"/>
        <v>4.45328031809145</v>
      </c>
      <c r="N66" s="24">
        <v>5.6</v>
      </c>
      <c r="O66" s="16">
        <f t="shared" si="21"/>
        <v>111.332007952286</v>
      </c>
      <c r="P66" s="16">
        <f t="shared" si="22"/>
        <v>28.328611898017</v>
      </c>
      <c r="Q66" s="14">
        <v>100</v>
      </c>
      <c r="R66" s="16">
        <f t="shared" si="23"/>
        <v>101.173613921489</v>
      </c>
      <c r="S66" s="16">
        <f t="shared" si="24"/>
        <v>3.00150075037519</v>
      </c>
      <c r="T66" s="14">
        <v>5</v>
      </c>
      <c r="U66" s="16">
        <f t="shared" si="25"/>
        <v>25.0125062531266</v>
      </c>
    </row>
    <row r="67" ht="14.25" spans="1:21">
      <c r="A67" s="14">
        <v>65</v>
      </c>
      <c r="B67" s="15" t="s">
        <v>148</v>
      </c>
      <c r="C67" s="16">
        <f t="shared" ref="C67:C98" si="26">D67+J67+G67+M67+P67+S67</f>
        <v>101.082379699724</v>
      </c>
      <c r="D67" s="21">
        <f t="shared" ref="D67:D98" si="27">F67*0.33</f>
        <v>32.8097714308995</v>
      </c>
      <c r="E67" s="22" t="s">
        <v>149</v>
      </c>
      <c r="F67" s="16">
        <f t="shared" ref="F67:F98" si="28">100*(E67/2949403.04)</f>
        <v>99.4235497906044</v>
      </c>
      <c r="G67" s="16">
        <f t="shared" ref="G67:G98" si="29">I67*0.2</f>
        <v>10.6809078771696</v>
      </c>
      <c r="H67" s="19">
        <v>4</v>
      </c>
      <c r="I67" s="16">
        <f t="shared" ref="I67:I98" si="30">100*(H67/7.49)</f>
        <v>53.4045393858478</v>
      </c>
      <c r="J67" s="16">
        <f t="shared" ref="J67:J98" si="31">L67*0.03</f>
        <v>1.78776435045317</v>
      </c>
      <c r="K67" s="23">
        <v>7.89</v>
      </c>
      <c r="L67" s="16">
        <f t="shared" ref="L67:L98" si="32">100*(K67/13.24)</f>
        <v>59.5921450151057</v>
      </c>
      <c r="M67" s="16">
        <f t="shared" ref="M67:M98" si="33">O67*0.04</f>
        <v>4.06361829025845</v>
      </c>
      <c r="N67" s="24">
        <v>5.11</v>
      </c>
      <c r="O67" s="16">
        <f t="shared" ref="O67:O98" si="34">100*(N67/5.03)</f>
        <v>101.590457256461</v>
      </c>
      <c r="P67" s="16">
        <f t="shared" ref="P67:P98" si="35">R67*0.28</f>
        <v>28.328611898017</v>
      </c>
      <c r="Q67" s="14">
        <v>100</v>
      </c>
      <c r="R67" s="16">
        <f t="shared" ref="R67:R98" si="36">100*(Q67/98.84)</f>
        <v>101.173613921489</v>
      </c>
      <c r="S67" s="16">
        <f t="shared" ref="S67:S98" si="37">U67*0.12</f>
        <v>23.4117058529265</v>
      </c>
      <c r="T67" s="14">
        <v>39</v>
      </c>
      <c r="U67" s="16">
        <f t="shared" ref="U67:U98" si="38">100*(T67/19.99)</f>
        <v>195.097548774387</v>
      </c>
    </row>
    <row r="68" ht="14.25" spans="1:21">
      <c r="A68" s="14">
        <v>66</v>
      </c>
      <c r="B68" s="15" t="s">
        <v>150</v>
      </c>
      <c r="C68" s="16">
        <f t="shared" si="26"/>
        <v>98.5978772932547</v>
      </c>
      <c r="D68" s="17">
        <f t="shared" si="27"/>
        <v>50.6093450897101</v>
      </c>
      <c r="E68" s="18" t="s">
        <v>151</v>
      </c>
      <c r="F68" s="16">
        <f t="shared" si="28"/>
        <v>153.361651787</v>
      </c>
      <c r="G68" s="16">
        <f t="shared" si="29"/>
        <v>6.67556742323097</v>
      </c>
      <c r="H68" s="19">
        <v>2.5</v>
      </c>
      <c r="I68" s="16">
        <f t="shared" si="30"/>
        <v>33.3778371161549</v>
      </c>
      <c r="J68" s="16">
        <f t="shared" si="31"/>
        <v>5.21148036253777</v>
      </c>
      <c r="K68" s="23">
        <v>23</v>
      </c>
      <c r="L68" s="16">
        <f t="shared" si="32"/>
        <v>173.716012084592</v>
      </c>
      <c r="M68" s="16">
        <f t="shared" si="33"/>
        <v>4.7713717693837</v>
      </c>
      <c r="N68" s="24">
        <v>6</v>
      </c>
      <c r="O68" s="16">
        <f t="shared" si="34"/>
        <v>119.284294234592</v>
      </c>
      <c r="P68" s="16">
        <f t="shared" si="35"/>
        <v>28.328611898017</v>
      </c>
      <c r="Q68" s="14">
        <v>100</v>
      </c>
      <c r="R68" s="16">
        <f t="shared" si="36"/>
        <v>101.173613921489</v>
      </c>
      <c r="S68" s="16">
        <f t="shared" si="37"/>
        <v>3.00150075037519</v>
      </c>
      <c r="T68" s="14">
        <v>5</v>
      </c>
      <c r="U68" s="16">
        <f t="shared" si="38"/>
        <v>25.0125062531266</v>
      </c>
    </row>
    <row r="69" ht="14.25" spans="1:21">
      <c r="A69" s="14">
        <v>67</v>
      </c>
      <c r="B69" s="15" t="s">
        <v>152</v>
      </c>
      <c r="C69" s="16">
        <f t="shared" si="26"/>
        <v>98.4765633637473</v>
      </c>
      <c r="D69" s="17">
        <f t="shared" si="27"/>
        <v>54.7926640877132</v>
      </c>
      <c r="E69" s="18" t="s">
        <v>153</v>
      </c>
      <c r="F69" s="16">
        <f t="shared" si="28"/>
        <v>166.038376023373</v>
      </c>
      <c r="G69" s="16">
        <f t="shared" si="29"/>
        <v>6.67556742323097</v>
      </c>
      <c r="H69" s="19">
        <v>2.5</v>
      </c>
      <c r="I69" s="16">
        <f t="shared" si="30"/>
        <v>33.3778371161549</v>
      </c>
      <c r="J69" s="16">
        <f t="shared" si="31"/>
        <v>1.96450151057402</v>
      </c>
      <c r="K69" s="23">
        <v>8.67</v>
      </c>
      <c r="L69" s="16">
        <f t="shared" si="32"/>
        <v>65.4833836858006</v>
      </c>
      <c r="M69" s="16">
        <f t="shared" si="33"/>
        <v>3.71371769383698</v>
      </c>
      <c r="N69" s="24">
        <v>4.67</v>
      </c>
      <c r="O69" s="16">
        <f t="shared" si="34"/>
        <v>92.8429423459245</v>
      </c>
      <c r="P69" s="16">
        <f t="shared" si="35"/>
        <v>28.328611898017</v>
      </c>
      <c r="Q69" s="14">
        <v>100</v>
      </c>
      <c r="R69" s="16">
        <f t="shared" si="36"/>
        <v>101.173613921489</v>
      </c>
      <c r="S69" s="16">
        <f t="shared" si="37"/>
        <v>3.00150075037519</v>
      </c>
      <c r="T69" s="14">
        <v>5</v>
      </c>
      <c r="U69" s="16">
        <f t="shared" si="38"/>
        <v>25.0125062531266</v>
      </c>
    </row>
    <row r="70" ht="14.25" spans="1:21">
      <c r="A70" s="14">
        <v>68</v>
      </c>
      <c r="B70" s="15" t="s">
        <v>154</v>
      </c>
      <c r="C70" s="16">
        <f t="shared" si="26"/>
        <v>98.4751096441762</v>
      </c>
      <c r="D70" s="17">
        <f t="shared" si="27"/>
        <v>32.7732306873868</v>
      </c>
      <c r="E70" s="18" t="s">
        <v>155</v>
      </c>
      <c r="F70" s="16">
        <f t="shared" si="28"/>
        <v>99.3128202648086</v>
      </c>
      <c r="G70" s="16">
        <f t="shared" si="29"/>
        <v>26.7022696929239</v>
      </c>
      <c r="H70" s="19">
        <v>10</v>
      </c>
      <c r="I70" s="16">
        <f t="shared" si="30"/>
        <v>133.511348464619</v>
      </c>
      <c r="J70" s="16">
        <f t="shared" si="31"/>
        <v>3.69335347432024</v>
      </c>
      <c r="K70" s="23">
        <v>16.3</v>
      </c>
      <c r="L70" s="16">
        <f t="shared" si="32"/>
        <v>123.111782477341</v>
      </c>
      <c r="M70" s="16">
        <f t="shared" si="33"/>
        <v>3.97614314115308</v>
      </c>
      <c r="N70" s="24">
        <v>5</v>
      </c>
      <c r="O70" s="16">
        <f t="shared" si="34"/>
        <v>99.403578528827</v>
      </c>
      <c r="P70" s="16">
        <f t="shared" si="35"/>
        <v>28.328611898017</v>
      </c>
      <c r="Q70" s="14">
        <v>100</v>
      </c>
      <c r="R70" s="16">
        <f t="shared" si="36"/>
        <v>101.173613921489</v>
      </c>
      <c r="S70" s="16">
        <f t="shared" si="37"/>
        <v>3.00150075037519</v>
      </c>
      <c r="T70" s="14">
        <v>5</v>
      </c>
      <c r="U70" s="16">
        <f t="shared" si="38"/>
        <v>25.0125062531266</v>
      </c>
    </row>
    <row r="71" ht="14.25" spans="1:21">
      <c r="A71" s="14">
        <v>69</v>
      </c>
      <c r="B71" s="15" t="s">
        <v>156</v>
      </c>
      <c r="C71" s="16">
        <f t="shared" si="26"/>
        <v>98.283361402741</v>
      </c>
      <c r="D71" s="21">
        <f t="shared" si="27"/>
        <v>32.8926215523261</v>
      </c>
      <c r="E71" s="22" t="s">
        <v>157</v>
      </c>
      <c r="F71" s="16">
        <f t="shared" si="28"/>
        <v>99.6746107646244</v>
      </c>
      <c r="G71" s="16">
        <f t="shared" si="29"/>
        <v>16.0213618157543</v>
      </c>
      <c r="H71" s="19">
        <v>6</v>
      </c>
      <c r="I71" s="16">
        <f t="shared" si="30"/>
        <v>80.1068090787717</v>
      </c>
      <c r="J71" s="16">
        <f t="shared" si="31"/>
        <v>3.05891238670695</v>
      </c>
      <c r="K71" s="23">
        <v>13.5</v>
      </c>
      <c r="L71" s="16">
        <f t="shared" si="32"/>
        <v>101.963746223565</v>
      </c>
      <c r="M71" s="16">
        <f t="shared" si="33"/>
        <v>4.17495029821074</v>
      </c>
      <c r="N71" s="24">
        <v>5.25</v>
      </c>
      <c r="O71" s="16">
        <f t="shared" si="34"/>
        <v>104.373757455268</v>
      </c>
      <c r="P71" s="16">
        <f t="shared" si="35"/>
        <v>28.328611898017</v>
      </c>
      <c r="Q71" s="14">
        <v>100</v>
      </c>
      <c r="R71" s="16">
        <f t="shared" si="36"/>
        <v>101.173613921489</v>
      </c>
      <c r="S71" s="16">
        <f t="shared" si="37"/>
        <v>13.8069034517259</v>
      </c>
      <c r="T71" s="14">
        <v>23</v>
      </c>
      <c r="U71" s="16">
        <f t="shared" si="38"/>
        <v>115.057528764382</v>
      </c>
    </row>
    <row r="72" s="1" customFormat="1" ht="14.25" spans="1:21">
      <c r="A72" s="14">
        <v>70</v>
      </c>
      <c r="B72" s="29" t="s">
        <v>158</v>
      </c>
      <c r="C72" s="30">
        <f t="shared" si="26"/>
        <v>97.8435180797038</v>
      </c>
      <c r="D72" s="31">
        <f t="shared" si="27"/>
        <v>30.6654954251353</v>
      </c>
      <c r="E72" s="32" t="s">
        <v>159</v>
      </c>
      <c r="F72" s="30">
        <f t="shared" si="28"/>
        <v>92.9257437125311</v>
      </c>
      <c r="G72" s="30">
        <f t="shared" si="29"/>
        <v>18.6915887850467</v>
      </c>
      <c r="H72" s="33">
        <v>7</v>
      </c>
      <c r="I72" s="30">
        <f t="shared" si="30"/>
        <v>93.4579439252336</v>
      </c>
      <c r="J72" s="30">
        <f t="shared" si="31"/>
        <v>2.97507552870091</v>
      </c>
      <c r="K72" s="34">
        <v>13.13</v>
      </c>
      <c r="L72" s="30">
        <f t="shared" si="32"/>
        <v>99.1691842900302</v>
      </c>
      <c r="M72" s="30">
        <f t="shared" si="33"/>
        <v>3.97614314115308</v>
      </c>
      <c r="N72" s="35">
        <v>5</v>
      </c>
      <c r="O72" s="30">
        <f t="shared" si="34"/>
        <v>99.403578528827</v>
      </c>
      <c r="P72" s="30">
        <f t="shared" si="35"/>
        <v>28.328611898017</v>
      </c>
      <c r="Q72" s="37">
        <v>100</v>
      </c>
      <c r="R72" s="30">
        <f t="shared" si="36"/>
        <v>101.173613921489</v>
      </c>
      <c r="S72" s="30">
        <f t="shared" si="37"/>
        <v>13.2066033016508</v>
      </c>
      <c r="T72" s="37">
        <v>22</v>
      </c>
      <c r="U72" s="30">
        <f t="shared" si="38"/>
        <v>110.055027513757</v>
      </c>
    </row>
    <row r="73" ht="14.25" spans="1:21">
      <c r="A73" s="14">
        <v>71</v>
      </c>
      <c r="B73" s="15" t="s">
        <v>160</v>
      </c>
      <c r="C73" s="16">
        <f t="shared" si="26"/>
        <v>97.4507486692519</v>
      </c>
      <c r="D73" s="17">
        <f t="shared" si="27"/>
        <v>13.016337678963</v>
      </c>
      <c r="E73" s="18" t="s">
        <v>161</v>
      </c>
      <c r="F73" s="16">
        <f t="shared" si="28"/>
        <v>39.4434475120091</v>
      </c>
      <c r="G73" s="16">
        <f t="shared" si="29"/>
        <v>25.3671562082777</v>
      </c>
      <c r="H73" s="19">
        <v>9.5</v>
      </c>
      <c r="I73" s="16">
        <f t="shared" si="30"/>
        <v>126.835781041389</v>
      </c>
      <c r="J73" s="16">
        <f t="shared" si="31"/>
        <v>3.33081570996979</v>
      </c>
      <c r="K73" s="23">
        <v>14.7</v>
      </c>
      <c r="L73" s="16">
        <f t="shared" si="32"/>
        <v>111.027190332326</v>
      </c>
      <c r="M73" s="16">
        <f t="shared" si="33"/>
        <v>4.59642147117296</v>
      </c>
      <c r="N73" s="24">
        <v>5.78</v>
      </c>
      <c r="O73" s="16">
        <f t="shared" si="34"/>
        <v>114.910536779324</v>
      </c>
      <c r="P73" s="16">
        <f t="shared" si="35"/>
        <v>28.328611898017</v>
      </c>
      <c r="Q73" s="14">
        <v>100</v>
      </c>
      <c r="R73" s="16">
        <f t="shared" si="36"/>
        <v>101.173613921489</v>
      </c>
      <c r="S73" s="16">
        <f t="shared" si="37"/>
        <v>22.8114057028514</v>
      </c>
      <c r="T73" s="14">
        <v>38</v>
      </c>
      <c r="U73" s="16">
        <f t="shared" si="38"/>
        <v>190.095047523762</v>
      </c>
    </row>
    <row r="74" ht="14.25" spans="1:21">
      <c r="A74" s="14">
        <v>72</v>
      </c>
      <c r="B74" s="15" t="s">
        <v>162</v>
      </c>
      <c r="C74" s="16">
        <f t="shared" si="26"/>
        <v>97.2013622310463</v>
      </c>
      <c r="D74" s="21">
        <f t="shared" si="27"/>
        <v>25.503234237529</v>
      </c>
      <c r="E74" s="22" t="s">
        <v>163</v>
      </c>
      <c r="F74" s="16">
        <f t="shared" si="28"/>
        <v>77.282527992512</v>
      </c>
      <c r="G74" s="16">
        <f t="shared" si="29"/>
        <v>22.6969292389853</v>
      </c>
      <c r="H74" s="19">
        <v>8.5</v>
      </c>
      <c r="I74" s="16">
        <f t="shared" si="30"/>
        <v>113.484646194927</v>
      </c>
      <c r="J74" s="16">
        <f t="shared" si="31"/>
        <v>3.75226586102719</v>
      </c>
      <c r="K74" s="23">
        <v>16.56</v>
      </c>
      <c r="L74" s="16">
        <f t="shared" si="32"/>
        <v>125.075528700906</v>
      </c>
      <c r="M74" s="16">
        <f t="shared" si="33"/>
        <v>3.71371769383698</v>
      </c>
      <c r="N74" s="24">
        <v>4.67</v>
      </c>
      <c r="O74" s="16">
        <f t="shared" si="34"/>
        <v>92.8429423459245</v>
      </c>
      <c r="P74" s="16">
        <f t="shared" si="35"/>
        <v>28.328611898017</v>
      </c>
      <c r="Q74" s="14">
        <v>100</v>
      </c>
      <c r="R74" s="16">
        <f t="shared" si="36"/>
        <v>101.173613921489</v>
      </c>
      <c r="S74" s="16">
        <f t="shared" si="37"/>
        <v>13.2066033016508</v>
      </c>
      <c r="T74" s="14">
        <v>22</v>
      </c>
      <c r="U74" s="16">
        <f t="shared" si="38"/>
        <v>110.055027513757</v>
      </c>
    </row>
    <row r="75" ht="14.25" spans="1:21">
      <c r="A75" s="14">
        <v>73</v>
      </c>
      <c r="B75" s="15" t="s">
        <v>164</v>
      </c>
      <c r="C75" s="16">
        <f t="shared" si="26"/>
        <v>96.6250135326736</v>
      </c>
      <c r="D75" s="21">
        <f t="shared" si="27"/>
        <v>21.1066754206641</v>
      </c>
      <c r="E75" s="22" t="s">
        <v>165</v>
      </c>
      <c r="F75" s="16">
        <f t="shared" si="28"/>
        <v>63.9596224868609</v>
      </c>
      <c r="G75" s="16">
        <f t="shared" si="29"/>
        <v>37.3831775700935</v>
      </c>
      <c r="H75" s="19">
        <v>14</v>
      </c>
      <c r="I75" s="16">
        <f t="shared" si="30"/>
        <v>186.915887850467</v>
      </c>
      <c r="J75" s="16">
        <f t="shared" si="31"/>
        <v>3.3987915407855</v>
      </c>
      <c r="K75" s="23">
        <v>15</v>
      </c>
      <c r="L75" s="16">
        <f t="shared" si="32"/>
        <v>113.293051359517</v>
      </c>
      <c r="M75" s="16">
        <f t="shared" si="33"/>
        <v>4.08747514910537</v>
      </c>
      <c r="N75" s="24">
        <v>5.14</v>
      </c>
      <c r="O75" s="16">
        <f t="shared" si="34"/>
        <v>102.186878727634</v>
      </c>
      <c r="P75" s="16">
        <f t="shared" si="35"/>
        <v>24.6458923512748</v>
      </c>
      <c r="Q75" s="14">
        <v>87</v>
      </c>
      <c r="R75" s="16">
        <f t="shared" si="36"/>
        <v>88.0210441116957</v>
      </c>
      <c r="S75" s="16">
        <f t="shared" si="37"/>
        <v>6.00300150075038</v>
      </c>
      <c r="T75" s="14">
        <v>10</v>
      </c>
      <c r="U75" s="16">
        <f t="shared" si="38"/>
        <v>50.0250125062531</v>
      </c>
    </row>
    <row r="76" ht="14.25" spans="1:21">
      <c r="A76" s="14">
        <v>74</v>
      </c>
      <c r="B76" s="15" t="s">
        <v>166</v>
      </c>
      <c r="C76" s="16">
        <f t="shared" si="26"/>
        <v>96.5660351742617</v>
      </c>
      <c r="D76" s="17">
        <f t="shared" si="27"/>
        <v>49.1868494107201</v>
      </c>
      <c r="E76" s="18" t="s">
        <v>167</v>
      </c>
      <c r="F76" s="16">
        <f t="shared" si="28"/>
        <v>149.051058820364</v>
      </c>
      <c r="G76" s="16">
        <f t="shared" si="29"/>
        <v>12.0160213618158</v>
      </c>
      <c r="H76" s="19">
        <v>4.5</v>
      </c>
      <c r="I76" s="16">
        <f t="shared" si="30"/>
        <v>60.0801068090788</v>
      </c>
      <c r="J76" s="16">
        <f t="shared" si="31"/>
        <v>2.00075528700906</v>
      </c>
      <c r="K76" s="23">
        <v>8.83</v>
      </c>
      <c r="L76" s="16">
        <f t="shared" si="32"/>
        <v>66.6918429003021</v>
      </c>
      <c r="M76" s="16">
        <f t="shared" si="33"/>
        <v>5.0337972166998</v>
      </c>
      <c r="N76" s="24">
        <v>6.33</v>
      </c>
      <c r="O76" s="16">
        <f t="shared" si="34"/>
        <v>125.844930417495</v>
      </c>
      <c r="P76" s="16">
        <f t="shared" si="35"/>
        <v>28.328611898017</v>
      </c>
      <c r="Q76" s="14">
        <v>100</v>
      </c>
      <c r="R76" s="16">
        <f t="shared" si="36"/>
        <v>101.173613921489</v>
      </c>
      <c r="S76" s="16">
        <f t="shared" si="37"/>
        <v>0</v>
      </c>
      <c r="T76" s="14">
        <v>0</v>
      </c>
      <c r="U76" s="16">
        <f t="shared" si="38"/>
        <v>0</v>
      </c>
    </row>
    <row r="77" ht="14.25" spans="1:21">
      <c r="A77" s="14">
        <v>75</v>
      </c>
      <c r="B77" s="15" t="s">
        <v>168</v>
      </c>
      <c r="C77" s="16">
        <f t="shared" si="26"/>
        <v>94.4311033685476</v>
      </c>
      <c r="D77" s="17">
        <f t="shared" si="27"/>
        <v>16.537287253898</v>
      </c>
      <c r="E77" s="18" t="s">
        <v>169</v>
      </c>
      <c r="F77" s="16">
        <f t="shared" si="28"/>
        <v>50.1129916784788</v>
      </c>
      <c r="G77" s="16">
        <f t="shared" si="29"/>
        <v>21.3618157543391</v>
      </c>
      <c r="H77" s="19">
        <v>8</v>
      </c>
      <c r="I77" s="16">
        <f t="shared" si="30"/>
        <v>106.809078771696</v>
      </c>
      <c r="J77" s="16">
        <f t="shared" si="31"/>
        <v>4.81495468277946</v>
      </c>
      <c r="K77" s="36">
        <v>21.25</v>
      </c>
      <c r="L77" s="16">
        <f t="shared" si="32"/>
        <v>160.498489425982</v>
      </c>
      <c r="M77" s="16">
        <f t="shared" si="33"/>
        <v>3.57852882703777</v>
      </c>
      <c r="N77" s="24">
        <v>4.5</v>
      </c>
      <c r="O77" s="16">
        <f t="shared" si="34"/>
        <v>89.4632206759443</v>
      </c>
      <c r="P77" s="16">
        <f t="shared" si="35"/>
        <v>28.328611898017</v>
      </c>
      <c r="Q77" s="14">
        <v>100</v>
      </c>
      <c r="R77" s="16">
        <f t="shared" si="36"/>
        <v>101.173613921489</v>
      </c>
      <c r="S77" s="16">
        <f t="shared" si="37"/>
        <v>19.8099049524762</v>
      </c>
      <c r="T77" s="14">
        <v>33</v>
      </c>
      <c r="U77" s="16">
        <f t="shared" si="38"/>
        <v>165.082541270635</v>
      </c>
    </row>
    <row r="78" ht="14.25" spans="1:21">
      <c r="A78" s="14">
        <v>76</v>
      </c>
      <c r="B78" s="15" t="s">
        <v>170</v>
      </c>
      <c r="C78" s="16">
        <f t="shared" si="26"/>
        <v>93.8960670247555</v>
      </c>
      <c r="D78" s="17">
        <f t="shared" si="27"/>
        <v>23.8030835758547</v>
      </c>
      <c r="E78" s="18" t="s">
        <v>171</v>
      </c>
      <c r="F78" s="16">
        <f t="shared" si="28"/>
        <v>72.1305562904689</v>
      </c>
      <c r="G78" s="16">
        <f t="shared" si="29"/>
        <v>26.7022696929239</v>
      </c>
      <c r="H78" s="19">
        <v>10</v>
      </c>
      <c r="I78" s="16">
        <f t="shared" si="30"/>
        <v>133.511348464619</v>
      </c>
      <c r="J78" s="16">
        <f t="shared" si="31"/>
        <v>3.95392749244713</v>
      </c>
      <c r="K78" s="23">
        <v>17.45</v>
      </c>
      <c r="L78" s="16">
        <f t="shared" si="32"/>
        <v>131.797583081571</v>
      </c>
      <c r="M78" s="16">
        <f t="shared" si="33"/>
        <v>3.90457256461233</v>
      </c>
      <c r="N78" s="24">
        <v>4.91</v>
      </c>
      <c r="O78" s="16">
        <f t="shared" si="34"/>
        <v>97.6143141153081</v>
      </c>
      <c r="P78" s="16">
        <f t="shared" si="35"/>
        <v>28.328611898017</v>
      </c>
      <c r="Q78" s="14">
        <v>100</v>
      </c>
      <c r="R78" s="16">
        <f t="shared" si="36"/>
        <v>101.173613921489</v>
      </c>
      <c r="S78" s="16">
        <f t="shared" si="37"/>
        <v>7.20360180090045</v>
      </c>
      <c r="T78" s="14">
        <v>12</v>
      </c>
      <c r="U78" s="16">
        <f t="shared" si="38"/>
        <v>60.0300150075038</v>
      </c>
    </row>
    <row r="79" ht="14.25" spans="1:21">
      <c r="A79" s="14">
        <v>77</v>
      </c>
      <c r="B79" s="15" t="s">
        <v>172</v>
      </c>
      <c r="C79" s="16">
        <f t="shared" si="26"/>
        <v>93.4724509542321</v>
      </c>
      <c r="D79" s="17">
        <f t="shared" si="27"/>
        <v>28.8253054794437</v>
      </c>
      <c r="E79" s="18" t="s">
        <v>173</v>
      </c>
      <c r="F79" s="16">
        <f t="shared" si="28"/>
        <v>87.3494105437689</v>
      </c>
      <c r="G79" s="16">
        <f t="shared" si="29"/>
        <v>21.3618157543391</v>
      </c>
      <c r="H79" s="19">
        <v>8</v>
      </c>
      <c r="I79" s="16">
        <f t="shared" si="30"/>
        <v>106.809078771696</v>
      </c>
      <c r="J79" s="16">
        <f t="shared" si="31"/>
        <v>3.37160120845921</v>
      </c>
      <c r="K79" s="23">
        <v>14.88</v>
      </c>
      <c r="L79" s="16">
        <f t="shared" si="32"/>
        <v>112.38670694864</v>
      </c>
      <c r="M79" s="16">
        <f t="shared" si="33"/>
        <v>3.18091451292247</v>
      </c>
      <c r="N79" s="24">
        <v>4</v>
      </c>
      <c r="O79" s="16">
        <f t="shared" si="34"/>
        <v>79.5228628230616</v>
      </c>
      <c r="P79" s="16">
        <f t="shared" si="35"/>
        <v>28.328611898017</v>
      </c>
      <c r="Q79" s="14">
        <v>100</v>
      </c>
      <c r="R79" s="16">
        <f t="shared" si="36"/>
        <v>101.173613921489</v>
      </c>
      <c r="S79" s="16">
        <f t="shared" si="37"/>
        <v>8.40420210105053</v>
      </c>
      <c r="T79" s="14">
        <v>14</v>
      </c>
      <c r="U79" s="16">
        <f t="shared" si="38"/>
        <v>70.0350175087544</v>
      </c>
    </row>
    <row r="80" ht="14.25" spans="1:21">
      <c r="A80" s="14">
        <v>78</v>
      </c>
      <c r="B80" s="15" t="s">
        <v>174</v>
      </c>
      <c r="C80" s="16">
        <f t="shared" si="26"/>
        <v>93.3339493347159</v>
      </c>
      <c r="D80" s="17">
        <f t="shared" si="27"/>
        <v>31.5190851840988</v>
      </c>
      <c r="E80" s="18" t="s">
        <v>175</v>
      </c>
      <c r="F80" s="16">
        <f t="shared" si="28"/>
        <v>95.512379345754</v>
      </c>
      <c r="G80" s="16">
        <f t="shared" si="29"/>
        <v>16.0213618157543</v>
      </c>
      <c r="H80" s="19">
        <v>6</v>
      </c>
      <c r="I80" s="16">
        <f t="shared" si="30"/>
        <v>80.1068090787717</v>
      </c>
      <c r="J80" s="16">
        <f t="shared" si="31"/>
        <v>0.6797583081571</v>
      </c>
      <c r="K80" s="23">
        <v>3</v>
      </c>
      <c r="L80" s="16">
        <f t="shared" si="32"/>
        <v>22.6586102719033</v>
      </c>
      <c r="M80" s="16">
        <f t="shared" si="33"/>
        <v>3.57852882703777</v>
      </c>
      <c r="N80" s="24">
        <v>4.5</v>
      </c>
      <c r="O80" s="16">
        <f t="shared" si="34"/>
        <v>89.4632206759443</v>
      </c>
      <c r="P80" s="16">
        <f t="shared" si="35"/>
        <v>28.328611898017</v>
      </c>
      <c r="Q80" s="14">
        <v>100</v>
      </c>
      <c r="R80" s="16">
        <f t="shared" si="36"/>
        <v>101.173613921489</v>
      </c>
      <c r="S80" s="16">
        <f t="shared" si="37"/>
        <v>13.2066033016508</v>
      </c>
      <c r="T80" s="14">
        <v>22</v>
      </c>
      <c r="U80" s="16">
        <f t="shared" si="38"/>
        <v>110.055027513757</v>
      </c>
    </row>
    <row r="81" ht="14.25" spans="1:21">
      <c r="A81" s="14">
        <v>79</v>
      </c>
      <c r="B81" s="15" t="s">
        <v>176</v>
      </c>
      <c r="C81" s="16">
        <f t="shared" si="26"/>
        <v>93.3222476970819</v>
      </c>
      <c r="D81" s="17">
        <f t="shared" si="27"/>
        <v>17.9592261829363</v>
      </c>
      <c r="E81" s="18" t="s">
        <v>177</v>
      </c>
      <c r="F81" s="16">
        <f t="shared" si="28"/>
        <v>54.4218975240495</v>
      </c>
      <c r="G81" s="16">
        <f t="shared" si="29"/>
        <v>32.0427236315087</v>
      </c>
      <c r="H81" s="19">
        <v>12</v>
      </c>
      <c r="I81" s="16">
        <f t="shared" si="30"/>
        <v>160.213618157543</v>
      </c>
      <c r="J81" s="16">
        <f t="shared" si="31"/>
        <v>3.94712990936556</v>
      </c>
      <c r="K81" s="23">
        <v>17.42</v>
      </c>
      <c r="L81" s="16">
        <f t="shared" si="32"/>
        <v>131.570996978852</v>
      </c>
      <c r="M81" s="16">
        <f t="shared" si="33"/>
        <v>3.84095427435388</v>
      </c>
      <c r="N81" s="24">
        <v>4.83</v>
      </c>
      <c r="O81" s="16">
        <f t="shared" si="34"/>
        <v>96.0238568588469</v>
      </c>
      <c r="P81" s="16">
        <f t="shared" si="35"/>
        <v>28.328611898017</v>
      </c>
      <c r="Q81" s="14">
        <v>100</v>
      </c>
      <c r="R81" s="16">
        <f t="shared" si="36"/>
        <v>101.173613921489</v>
      </c>
      <c r="S81" s="16">
        <f t="shared" si="37"/>
        <v>7.20360180090045</v>
      </c>
      <c r="T81" s="14">
        <v>12</v>
      </c>
      <c r="U81" s="16">
        <f t="shared" si="38"/>
        <v>60.0300150075038</v>
      </c>
    </row>
    <row r="82" ht="14.25" spans="1:21">
      <c r="A82" s="14">
        <v>80</v>
      </c>
      <c r="B82" s="15" t="s">
        <v>178</v>
      </c>
      <c r="C82" s="16">
        <f t="shared" si="26"/>
        <v>92.114830754029</v>
      </c>
      <c r="D82" s="17">
        <f t="shared" si="27"/>
        <v>30.7850762742823</v>
      </c>
      <c r="E82" s="18" t="s">
        <v>179</v>
      </c>
      <c r="F82" s="16">
        <f t="shared" si="28"/>
        <v>93.2881099220675</v>
      </c>
      <c r="G82" s="16">
        <f t="shared" si="29"/>
        <v>16.0213618157543</v>
      </c>
      <c r="H82" s="19">
        <v>6</v>
      </c>
      <c r="I82" s="16">
        <f t="shared" si="30"/>
        <v>80.1068090787717</v>
      </c>
      <c r="J82" s="16">
        <f t="shared" si="31"/>
        <v>3.1404833836858</v>
      </c>
      <c r="K82" s="36">
        <v>13.86</v>
      </c>
      <c r="L82" s="16">
        <f t="shared" si="32"/>
        <v>104.682779456193</v>
      </c>
      <c r="M82" s="16">
        <f t="shared" si="33"/>
        <v>3.63419483101392</v>
      </c>
      <c r="N82" s="24">
        <v>4.57</v>
      </c>
      <c r="O82" s="16">
        <f t="shared" si="34"/>
        <v>90.8548707753479</v>
      </c>
      <c r="P82" s="16">
        <f t="shared" si="35"/>
        <v>28.328611898017</v>
      </c>
      <c r="Q82" s="14">
        <v>100</v>
      </c>
      <c r="R82" s="16">
        <f t="shared" si="36"/>
        <v>101.173613921489</v>
      </c>
      <c r="S82" s="16">
        <f t="shared" si="37"/>
        <v>10.2051025512756</v>
      </c>
      <c r="T82" s="14">
        <v>17</v>
      </c>
      <c r="U82" s="16">
        <f t="shared" si="38"/>
        <v>85.0425212606303</v>
      </c>
    </row>
    <row r="83" ht="14.25" spans="1:21">
      <c r="A83" s="14">
        <v>81</v>
      </c>
      <c r="B83" s="15" t="s">
        <v>180</v>
      </c>
      <c r="C83" s="16">
        <f t="shared" si="26"/>
        <v>91.1330260429819</v>
      </c>
      <c r="D83" s="17">
        <f t="shared" si="27"/>
        <v>20.176621381661</v>
      </c>
      <c r="E83" s="18" t="s">
        <v>181</v>
      </c>
      <c r="F83" s="16">
        <f t="shared" si="28"/>
        <v>61.1412769141243</v>
      </c>
      <c r="G83" s="16">
        <f t="shared" si="29"/>
        <v>25.3671562082777</v>
      </c>
      <c r="H83" s="19">
        <v>9.5</v>
      </c>
      <c r="I83" s="16">
        <f t="shared" si="30"/>
        <v>126.835781041389</v>
      </c>
      <c r="J83" s="16">
        <f t="shared" si="31"/>
        <v>1.97809667673716</v>
      </c>
      <c r="K83" s="23">
        <v>8.73</v>
      </c>
      <c r="L83" s="16">
        <f t="shared" si="32"/>
        <v>65.9365558912387</v>
      </c>
      <c r="M83" s="16">
        <f t="shared" si="33"/>
        <v>4.47713717693837</v>
      </c>
      <c r="N83" s="25">
        <v>5.63</v>
      </c>
      <c r="O83" s="16">
        <f t="shared" si="34"/>
        <v>111.928429423459</v>
      </c>
      <c r="P83" s="16">
        <f t="shared" si="35"/>
        <v>28.328611898017</v>
      </c>
      <c r="Q83" s="14">
        <v>100</v>
      </c>
      <c r="R83" s="16">
        <f t="shared" si="36"/>
        <v>101.173613921489</v>
      </c>
      <c r="S83" s="16">
        <f t="shared" si="37"/>
        <v>10.8054027013507</v>
      </c>
      <c r="T83" s="14">
        <v>18</v>
      </c>
      <c r="U83" s="16">
        <f t="shared" si="38"/>
        <v>90.0450225112556</v>
      </c>
    </row>
    <row r="84" ht="14.25" spans="1:21">
      <c r="A84" s="14">
        <v>82</v>
      </c>
      <c r="B84" s="15" t="s">
        <v>182</v>
      </c>
      <c r="C84" s="16">
        <f t="shared" si="26"/>
        <v>90.5980244781706</v>
      </c>
      <c r="D84" s="17">
        <f t="shared" si="27"/>
        <v>14.555071469649</v>
      </c>
      <c r="E84" s="18" t="s">
        <v>183</v>
      </c>
      <c r="F84" s="16">
        <f t="shared" si="28"/>
        <v>44.1062771807545</v>
      </c>
      <c r="G84" s="16">
        <f t="shared" si="29"/>
        <v>29.3724966622163</v>
      </c>
      <c r="H84" s="19">
        <v>11</v>
      </c>
      <c r="I84" s="16">
        <f t="shared" si="30"/>
        <v>146.862483311081</v>
      </c>
      <c r="J84" s="16">
        <f t="shared" si="31"/>
        <v>2.43126888217523</v>
      </c>
      <c r="K84" s="23">
        <v>10.73</v>
      </c>
      <c r="L84" s="16">
        <f t="shared" si="32"/>
        <v>81.0422960725076</v>
      </c>
      <c r="M84" s="16">
        <f t="shared" si="33"/>
        <v>3.90457256461233</v>
      </c>
      <c r="N84" s="24">
        <v>4.91</v>
      </c>
      <c r="O84" s="16">
        <f t="shared" si="34"/>
        <v>97.6143141153081</v>
      </c>
      <c r="P84" s="16">
        <f t="shared" si="35"/>
        <v>28.328611898017</v>
      </c>
      <c r="Q84" s="14">
        <v>100</v>
      </c>
      <c r="R84" s="16">
        <f t="shared" si="36"/>
        <v>101.173613921489</v>
      </c>
      <c r="S84" s="16">
        <f t="shared" si="37"/>
        <v>12.0060030015008</v>
      </c>
      <c r="T84" s="14">
        <v>20</v>
      </c>
      <c r="U84" s="16">
        <f t="shared" si="38"/>
        <v>100.050025012506</v>
      </c>
    </row>
    <row r="85" ht="14.25" spans="1:21">
      <c r="A85" s="14">
        <v>83</v>
      </c>
      <c r="B85" s="15" t="s">
        <v>184</v>
      </c>
      <c r="C85" s="16">
        <f t="shared" si="26"/>
        <v>89.6507826007547</v>
      </c>
      <c r="D85" s="17">
        <f t="shared" si="27"/>
        <v>25.6429166018626</v>
      </c>
      <c r="E85" s="18" t="s">
        <v>185</v>
      </c>
      <c r="F85" s="16">
        <f t="shared" si="28"/>
        <v>77.7058078844321</v>
      </c>
      <c r="G85" s="16">
        <f t="shared" si="29"/>
        <v>25.3671562082777</v>
      </c>
      <c r="H85" s="19">
        <v>9.5</v>
      </c>
      <c r="I85" s="16">
        <f t="shared" si="30"/>
        <v>126.835781041389</v>
      </c>
      <c r="J85" s="16">
        <f t="shared" si="31"/>
        <v>3.24697885196375</v>
      </c>
      <c r="K85" s="23">
        <v>14.33</v>
      </c>
      <c r="L85" s="16">
        <f t="shared" si="32"/>
        <v>108.232628398792</v>
      </c>
      <c r="M85" s="16">
        <f t="shared" si="33"/>
        <v>4.06361829025845</v>
      </c>
      <c r="N85" s="24">
        <v>5.11</v>
      </c>
      <c r="O85" s="16">
        <f t="shared" si="34"/>
        <v>101.590457256461</v>
      </c>
      <c r="P85" s="16">
        <f t="shared" si="35"/>
        <v>28.328611898017</v>
      </c>
      <c r="Q85" s="14">
        <v>100</v>
      </c>
      <c r="R85" s="16">
        <f t="shared" si="36"/>
        <v>101.173613921489</v>
      </c>
      <c r="S85" s="16">
        <f t="shared" si="37"/>
        <v>3.00150075037519</v>
      </c>
      <c r="T85" s="14">
        <v>5</v>
      </c>
      <c r="U85" s="16">
        <f t="shared" si="38"/>
        <v>25.0125062531266</v>
      </c>
    </row>
    <row r="86" ht="14.25" spans="1:21">
      <c r="A86" s="14">
        <v>84</v>
      </c>
      <c r="B86" s="15" t="s">
        <v>186</v>
      </c>
      <c r="C86" s="16">
        <f t="shared" si="26"/>
        <v>89.3102004585463</v>
      </c>
      <c r="D86" s="17">
        <f t="shared" si="27"/>
        <v>20.120249106409</v>
      </c>
      <c r="E86" s="18" t="s">
        <v>187</v>
      </c>
      <c r="F86" s="16">
        <f t="shared" si="28"/>
        <v>60.970451837603</v>
      </c>
      <c r="G86" s="16">
        <f t="shared" si="29"/>
        <v>26.7022696929239</v>
      </c>
      <c r="H86" s="19">
        <v>10</v>
      </c>
      <c r="I86" s="16">
        <f t="shared" si="30"/>
        <v>133.511348464619</v>
      </c>
      <c r="J86" s="16">
        <f t="shared" si="31"/>
        <v>3.73867069486405</v>
      </c>
      <c r="K86" s="23">
        <v>16.5</v>
      </c>
      <c r="L86" s="16">
        <f t="shared" si="32"/>
        <v>124.622356495468</v>
      </c>
      <c r="M86" s="16">
        <f t="shared" si="33"/>
        <v>3.81709741550696</v>
      </c>
      <c r="N86" s="24">
        <v>4.8</v>
      </c>
      <c r="O86" s="16">
        <f t="shared" si="34"/>
        <v>95.427435387674</v>
      </c>
      <c r="P86" s="16">
        <f t="shared" si="35"/>
        <v>28.328611898017</v>
      </c>
      <c r="Q86" s="14">
        <v>100</v>
      </c>
      <c r="R86" s="16">
        <f t="shared" si="36"/>
        <v>101.173613921489</v>
      </c>
      <c r="S86" s="16">
        <f t="shared" si="37"/>
        <v>6.60330165082541</v>
      </c>
      <c r="T86" s="14">
        <v>11</v>
      </c>
      <c r="U86" s="16">
        <f t="shared" si="38"/>
        <v>55.0275137568784</v>
      </c>
    </row>
    <row r="87" ht="14.25" spans="1:21">
      <c r="A87" s="14">
        <v>85</v>
      </c>
      <c r="B87" s="15" t="s">
        <v>188</v>
      </c>
      <c r="C87" s="16">
        <f t="shared" si="26"/>
        <v>87.7737354824982</v>
      </c>
      <c r="D87" s="17">
        <f t="shared" si="27"/>
        <v>6.75600021758979</v>
      </c>
      <c r="E87" s="18" t="s">
        <v>189</v>
      </c>
      <c r="F87" s="16">
        <f t="shared" si="28"/>
        <v>20.4727279320903</v>
      </c>
      <c r="G87" s="16">
        <f t="shared" si="29"/>
        <v>25.3671562082777</v>
      </c>
      <c r="H87" s="19">
        <v>9.5</v>
      </c>
      <c r="I87" s="16">
        <f t="shared" si="30"/>
        <v>126.835781041389</v>
      </c>
      <c r="J87" s="16">
        <f t="shared" si="31"/>
        <v>2.86404833836858</v>
      </c>
      <c r="K87" s="23">
        <v>12.64</v>
      </c>
      <c r="L87" s="16">
        <f t="shared" si="32"/>
        <v>95.4682779456193</v>
      </c>
      <c r="M87" s="16">
        <f t="shared" si="33"/>
        <v>4.04771371769384</v>
      </c>
      <c r="N87" s="24">
        <v>5.09</v>
      </c>
      <c r="O87" s="16">
        <f t="shared" si="34"/>
        <v>101.192842942346</v>
      </c>
      <c r="P87" s="16">
        <f t="shared" si="35"/>
        <v>28.328611898017</v>
      </c>
      <c r="Q87" s="14">
        <v>100</v>
      </c>
      <c r="R87" s="16">
        <f t="shared" si="36"/>
        <v>101.173613921489</v>
      </c>
      <c r="S87" s="16">
        <f t="shared" si="37"/>
        <v>20.4102051025513</v>
      </c>
      <c r="T87" s="14">
        <v>34</v>
      </c>
      <c r="U87" s="16">
        <f t="shared" si="38"/>
        <v>170.085042521261</v>
      </c>
    </row>
    <row r="88" ht="14.25" spans="1:21">
      <c r="A88" s="14">
        <v>86</v>
      </c>
      <c r="B88" s="15" t="s">
        <v>190</v>
      </c>
      <c r="C88" s="16">
        <f t="shared" si="26"/>
        <v>87.2345258128855</v>
      </c>
      <c r="D88" s="17">
        <f t="shared" si="27"/>
        <v>23.9561997705136</v>
      </c>
      <c r="E88" s="18" t="s">
        <v>191</v>
      </c>
      <c r="F88" s="16">
        <f t="shared" si="28"/>
        <v>72.594544759132</v>
      </c>
      <c r="G88" s="16">
        <f t="shared" si="29"/>
        <v>22.6969292389853</v>
      </c>
      <c r="H88" s="19">
        <v>8.5</v>
      </c>
      <c r="I88" s="16">
        <f t="shared" si="30"/>
        <v>113.484646194927</v>
      </c>
      <c r="J88" s="16">
        <f t="shared" si="31"/>
        <v>2.44259818731118</v>
      </c>
      <c r="K88" s="23">
        <v>10.78</v>
      </c>
      <c r="L88" s="16">
        <f t="shared" si="32"/>
        <v>81.4199395770393</v>
      </c>
      <c r="M88" s="16">
        <f t="shared" si="33"/>
        <v>4.37375745526839</v>
      </c>
      <c r="N88" s="24">
        <v>5.5</v>
      </c>
      <c r="O88" s="16">
        <f t="shared" si="34"/>
        <v>109.34393638171</v>
      </c>
      <c r="P88" s="16">
        <f t="shared" si="35"/>
        <v>27.7620396600567</v>
      </c>
      <c r="Q88" s="14">
        <v>98</v>
      </c>
      <c r="R88" s="16">
        <f t="shared" si="36"/>
        <v>99.1501416430595</v>
      </c>
      <c r="S88" s="16">
        <f t="shared" si="37"/>
        <v>6.00300150075038</v>
      </c>
      <c r="T88" s="14">
        <v>10</v>
      </c>
      <c r="U88" s="16">
        <f t="shared" si="38"/>
        <v>50.0250125062531</v>
      </c>
    </row>
    <row r="89" ht="14.25" spans="1:21">
      <c r="A89" s="14">
        <v>87</v>
      </c>
      <c r="B89" s="15" t="s">
        <v>192</v>
      </c>
      <c r="C89" s="16">
        <f t="shared" si="26"/>
        <v>86.6475383883334</v>
      </c>
      <c r="D89" s="17">
        <f t="shared" si="27"/>
        <v>18.6303059008171</v>
      </c>
      <c r="E89" s="18" t="s">
        <v>193</v>
      </c>
      <c r="F89" s="16">
        <f t="shared" si="28"/>
        <v>56.4554724267186</v>
      </c>
      <c r="G89" s="16">
        <f t="shared" si="29"/>
        <v>21.3618157543391</v>
      </c>
      <c r="H89" s="19">
        <v>8</v>
      </c>
      <c r="I89" s="16">
        <f t="shared" si="30"/>
        <v>106.809078771696</v>
      </c>
      <c r="J89" s="16">
        <f t="shared" si="31"/>
        <v>4.39123867069486</v>
      </c>
      <c r="K89" s="23">
        <v>19.38</v>
      </c>
      <c r="L89" s="16">
        <f t="shared" si="32"/>
        <v>146.374622356495</v>
      </c>
      <c r="M89" s="16">
        <f t="shared" si="33"/>
        <v>3.37972166998012</v>
      </c>
      <c r="N89" s="24">
        <v>4.25</v>
      </c>
      <c r="O89" s="16">
        <f t="shared" si="34"/>
        <v>84.493041749503</v>
      </c>
      <c r="P89" s="16">
        <f t="shared" si="35"/>
        <v>27.4787535410765</v>
      </c>
      <c r="Q89" s="14">
        <v>97</v>
      </c>
      <c r="R89" s="16">
        <f t="shared" si="36"/>
        <v>98.1384055038446</v>
      </c>
      <c r="S89" s="16">
        <f t="shared" si="37"/>
        <v>11.4057028514257</v>
      </c>
      <c r="T89" s="14">
        <v>19</v>
      </c>
      <c r="U89" s="16">
        <f t="shared" si="38"/>
        <v>95.047523761881</v>
      </c>
    </row>
    <row r="90" ht="14.25" spans="1:21">
      <c r="A90" s="14">
        <v>88</v>
      </c>
      <c r="B90" s="15" t="s">
        <v>194</v>
      </c>
      <c r="C90" s="16">
        <f t="shared" si="26"/>
        <v>85.8669433087022</v>
      </c>
      <c r="D90" s="17">
        <f t="shared" si="27"/>
        <v>18.2339842980565</v>
      </c>
      <c r="E90" s="18" t="s">
        <v>195</v>
      </c>
      <c r="F90" s="16">
        <f t="shared" si="28"/>
        <v>55.2544978728984</v>
      </c>
      <c r="G90" s="16">
        <f t="shared" si="29"/>
        <v>24.0320427236315</v>
      </c>
      <c r="H90" s="19">
        <v>9</v>
      </c>
      <c r="I90" s="16">
        <f t="shared" si="30"/>
        <v>120.160213618158</v>
      </c>
      <c r="J90" s="16">
        <f t="shared" si="31"/>
        <v>4.35498489425982</v>
      </c>
      <c r="K90" s="23">
        <v>19.22</v>
      </c>
      <c r="L90" s="16">
        <f t="shared" si="32"/>
        <v>145.166163141994</v>
      </c>
      <c r="M90" s="16">
        <f t="shared" si="33"/>
        <v>3.71371769383698</v>
      </c>
      <c r="N90" s="24">
        <v>4.67</v>
      </c>
      <c r="O90" s="16">
        <f t="shared" si="34"/>
        <v>92.8429423459245</v>
      </c>
      <c r="P90" s="16">
        <f t="shared" si="35"/>
        <v>28.328611898017</v>
      </c>
      <c r="Q90" s="14">
        <v>100</v>
      </c>
      <c r="R90" s="16">
        <f t="shared" si="36"/>
        <v>101.173613921489</v>
      </c>
      <c r="S90" s="16">
        <f t="shared" si="37"/>
        <v>7.20360180090045</v>
      </c>
      <c r="T90" s="14">
        <v>12</v>
      </c>
      <c r="U90" s="16">
        <f t="shared" si="38"/>
        <v>60.0300150075038</v>
      </c>
    </row>
    <row r="91" ht="14.25" spans="1:21">
      <c r="A91" s="14">
        <v>89</v>
      </c>
      <c r="B91" s="15" t="s">
        <v>196</v>
      </c>
      <c r="C91" s="16">
        <f t="shared" si="26"/>
        <v>85.7509367719485</v>
      </c>
      <c r="D91" s="17">
        <f t="shared" si="27"/>
        <v>23.787005183259</v>
      </c>
      <c r="E91" s="18" t="s">
        <v>197</v>
      </c>
      <c r="F91" s="16">
        <f t="shared" si="28"/>
        <v>72.0818338886638</v>
      </c>
      <c r="G91" s="16">
        <f t="shared" si="29"/>
        <v>17.3564753004005</v>
      </c>
      <c r="H91" s="19">
        <v>6.5</v>
      </c>
      <c r="I91" s="16">
        <f t="shared" si="30"/>
        <v>86.7823765020027</v>
      </c>
      <c r="J91" s="16">
        <f t="shared" si="31"/>
        <v>1.8987915407855</v>
      </c>
      <c r="K91" s="23">
        <v>8.38</v>
      </c>
      <c r="L91" s="16">
        <f t="shared" si="32"/>
        <v>63.2930513595166</v>
      </c>
      <c r="M91" s="16">
        <f t="shared" si="33"/>
        <v>4.17495029821074</v>
      </c>
      <c r="N91" s="24">
        <v>5.25</v>
      </c>
      <c r="O91" s="16">
        <f t="shared" si="34"/>
        <v>104.373757455268</v>
      </c>
      <c r="P91" s="16">
        <f t="shared" si="35"/>
        <v>28.328611898017</v>
      </c>
      <c r="Q91" s="14">
        <v>100</v>
      </c>
      <c r="R91" s="16">
        <f t="shared" si="36"/>
        <v>101.173613921489</v>
      </c>
      <c r="S91" s="16">
        <f t="shared" si="37"/>
        <v>10.2051025512756</v>
      </c>
      <c r="T91" s="14">
        <v>17</v>
      </c>
      <c r="U91" s="16">
        <f t="shared" si="38"/>
        <v>85.0425212606303</v>
      </c>
    </row>
    <row r="92" ht="14.25" spans="1:21">
      <c r="A92" s="14">
        <v>90</v>
      </c>
      <c r="B92" s="15" t="s">
        <v>198</v>
      </c>
      <c r="C92" s="16">
        <f t="shared" si="26"/>
        <v>85.6810818232271</v>
      </c>
      <c r="D92" s="21">
        <f t="shared" si="27"/>
        <v>27.1689443874717</v>
      </c>
      <c r="E92" s="22" t="s">
        <v>199</v>
      </c>
      <c r="F92" s="16">
        <f t="shared" si="28"/>
        <v>82.33013450749</v>
      </c>
      <c r="G92" s="16">
        <f t="shared" si="29"/>
        <v>10.6809078771696</v>
      </c>
      <c r="H92" s="19">
        <v>4</v>
      </c>
      <c r="I92" s="16">
        <f t="shared" si="30"/>
        <v>53.4045393858478</v>
      </c>
      <c r="J92" s="16">
        <f t="shared" si="31"/>
        <v>1.31419939577039</v>
      </c>
      <c r="K92" s="23">
        <v>5.8</v>
      </c>
      <c r="L92" s="16">
        <f t="shared" si="32"/>
        <v>43.8066465256798</v>
      </c>
      <c r="M92" s="16">
        <f t="shared" si="33"/>
        <v>3.18091451292247</v>
      </c>
      <c r="N92" s="24">
        <v>4</v>
      </c>
      <c r="O92" s="16">
        <f t="shared" si="34"/>
        <v>79.5228628230616</v>
      </c>
      <c r="P92" s="16">
        <f t="shared" si="35"/>
        <v>28.328611898017</v>
      </c>
      <c r="Q92" s="14">
        <v>100</v>
      </c>
      <c r="R92" s="16">
        <f t="shared" si="36"/>
        <v>101.173613921489</v>
      </c>
      <c r="S92" s="16">
        <f t="shared" si="37"/>
        <v>15.0075037518759</v>
      </c>
      <c r="T92" s="14">
        <v>25</v>
      </c>
      <c r="U92" s="16">
        <f t="shared" si="38"/>
        <v>125.062531265633</v>
      </c>
    </row>
    <row r="93" ht="14.25" spans="1:21">
      <c r="A93" s="14">
        <v>91</v>
      </c>
      <c r="B93" s="15" t="s">
        <v>200</v>
      </c>
      <c r="C93" s="16">
        <f t="shared" si="26"/>
        <v>84.5976437753997</v>
      </c>
      <c r="D93" s="17">
        <f t="shared" si="27"/>
        <v>19.6881406550663</v>
      </c>
      <c r="E93" s="18" t="s">
        <v>201</v>
      </c>
      <c r="F93" s="16">
        <f t="shared" si="28"/>
        <v>59.6610322880796</v>
      </c>
      <c r="G93" s="16">
        <f t="shared" si="29"/>
        <v>24.0320427236315</v>
      </c>
      <c r="H93" s="19">
        <v>9</v>
      </c>
      <c r="I93" s="16">
        <f t="shared" si="30"/>
        <v>120.160213618158</v>
      </c>
      <c r="J93" s="16">
        <f t="shared" si="31"/>
        <v>2.97507552870091</v>
      </c>
      <c r="K93" s="23">
        <v>13.13</v>
      </c>
      <c r="L93" s="16">
        <f t="shared" si="32"/>
        <v>99.1691842900302</v>
      </c>
      <c r="M93" s="16">
        <f t="shared" si="33"/>
        <v>4.7713717693837</v>
      </c>
      <c r="N93" s="24">
        <v>6</v>
      </c>
      <c r="O93" s="16">
        <f t="shared" si="34"/>
        <v>119.284294234592</v>
      </c>
      <c r="P93" s="16">
        <f t="shared" si="35"/>
        <v>28.328611898017</v>
      </c>
      <c r="Q93" s="14">
        <v>100</v>
      </c>
      <c r="R93" s="16">
        <f t="shared" si="36"/>
        <v>101.173613921489</v>
      </c>
      <c r="S93" s="16">
        <f t="shared" si="37"/>
        <v>4.8024012006003</v>
      </c>
      <c r="T93" s="14">
        <v>8</v>
      </c>
      <c r="U93" s="16">
        <f t="shared" si="38"/>
        <v>40.0200100050025</v>
      </c>
    </row>
    <row r="94" ht="14.25" spans="1:21">
      <c r="A94" s="14">
        <v>92</v>
      </c>
      <c r="B94" s="15" t="s">
        <v>202</v>
      </c>
      <c r="C94" s="16">
        <f t="shared" si="26"/>
        <v>84.246050888771</v>
      </c>
      <c r="D94" s="17">
        <f t="shared" si="27"/>
        <v>9.03721612425001</v>
      </c>
      <c r="E94" s="20">
        <v>807708.87</v>
      </c>
      <c r="F94" s="16">
        <f t="shared" si="28"/>
        <v>27.3855034068182</v>
      </c>
      <c r="G94" s="16">
        <f t="shared" si="29"/>
        <v>26.7022696929239</v>
      </c>
      <c r="H94" s="19">
        <v>10</v>
      </c>
      <c r="I94" s="16">
        <f t="shared" si="30"/>
        <v>133.511348464619</v>
      </c>
      <c r="J94" s="16">
        <f t="shared" si="31"/>
        <v>3.57552870090634</v>
      </c>
      <c r="K94" s="23">
        <v>15.78</v>
      </c>
      <c r="L94" s="16">
        <f t="shared" si="32"/>
        <v>119.184290030211</v>
      </c>
      <c r="M94" s="16">
        <f t="shared" si="33"/>
        <v>4.59642147117296</v>
      </c>
      <c r="N94" s="24">
        <v>5.78</v>
      </c>
      <c r="O94" s="16">
        <f t="shared" si="34"/>
        <v>114.910536779324</v>
      </c>
      <c r="P94" s="16">
        <f t="shared" si="35"/>
        <v>28.328611898017</v>
      </c>
      <c r="Q94" s="14">
        <v>100</v>
      </c>
      <c r="R94" s="16">
        <f t="shared" si="36"/>
        <v>101.173613921489</v>
      </c>
      <c r="S94" s="16">
        <f t="shared" si="37"/>
        <v>12.0060030015008</v>
      </c>
      <c r="T94" s="14">
        <v>20</v>
      </c>
      <c r="U94" s="16">
        <f t="shared" si="38"/>
        <v>100.050025012506</v>
      </c>
    </row>
    <row r="95" ht="14.25" spans="1:21">
      <c r="A95" s="14">
        <v>93</v>
      </c>
      <c r="B95" s="15" t="s">
        <v>203</v>
      </c>
      <c r="C95" s="16">
        <f t="shared" si="26"/>
        <v>84.0345481602458</v>
      </c>
      <c r="D95" s="17">
        <f t="shared" si="27"/>
        <v>41.5042223662996</v>
      </c>
      <c r="E95" s="18" t="s">
        <v>204</v>
      </c>
      <c r="F95" s="16">
        <f t="shared" si="28"/>
        <v>125.770370806968</v>
      </c>
      <c r="G95" s="16">
        <f t="shared" si="29"/>
        <v>12.0160213618158</v>
      </c>
      <c r="H95" s="19">
        <v>4.5</v>
      </c>
      <c r="I95" s="16">
        <f t="shared" si="30"/>
        <v>60.0801068090788</v>
      </c>
      <c r="J95" s="16">
        <f t="shared" si="31"/>
        <v>2.58308157099698</v>
      </c>
      <c r="K95" s="23">
        <v>11.4</v>
      </c>
      <c r="L95" s="16">
        <f t="shared" si="32"/>
        <v>86.1027190332326</v>
      </c>
      <c r="M95" s="16">
        <f t="shared" si="33"/>
        <v>4.1351888667992</v>
      </c>
      <c r="N95" s="24">
        <v>5.2</v>
      </c>
      <c r="O95" s="16">
        <f t="shared" si="34"/>
        <v>103.37972166998</v>
      </c>
      <c r="P95" s="16">
        <f t="shared" si="35"/>
        <v>23.7960339943343</v>
      </c>
      <c r="Q95" s="14">
        <v>84</v>
      </c>
      <c r="R95" s="16">
        <f t="shared" si="36"/>
        <v>84.985835694051</v>
      </c>
      <c r="S95" s="16">
        <f t="shared" si="37"/>
        <v>0</v>
      </c>
      <c r="T95" s="14">
        <v>0</v>
      </c>
      <c r="U95" s="16">
        <f t="shared" si="38"/>
        <v>0</v>
      </c>
    </row>
    <row r="96" ht="14.25" spans="1:21">
      <c r="A96" s="14">
        <v>94</v>
      </c>
      <c r="B96" s="15" t="s">
        <v>205</v>
      </c>
      <c r="C96" s="16">
        <f t="shared" si="26"/>
        <v>83.8144715778233</v>
      </c>
      <c r="D96" s="17">
        <f t="shared" si="27"/>
        <v>13.1534973260216</v>
      </c>
      <c r="E96" s="18" t="s">
        <v>206</v>
      </c>
      <c r="F96" s="16">
        <f t="shared" si="28"/>
        <v>39.8590828061261</v>
      </c>
      <c r="G96" s="16">
        <f t="shared" si="29"/>
        <v>24.0320427236315</v>
      </c>
      <c r="H96" s="19">
        <v>9</v>
      </c>
      <c r="I96" s="16">
        <f t="shared" si="30"/>
        <v>120.160213618158</v>
      </c>
      <c r="J96" s="16">
        <f t="shared" si="31"/>
        <v>4.45694864048338</v>
      </c>
      <c r="K96" s="36">
        <v>19.67</v>
      </c>
      <c r="L96" s="16">
        <f t="shared" si="32"/>
        <v>148.564954682779</v>
      </c>
      <c r="M96" s="16">
        <f t="shared" si="33"/>
        <v>4.23856858846918</v>
      </c>
      <c r="N96" s="24">
        <v>5.33</v>
      </c>
      <c r="O96" s="16">
        <f t="shared" si="34"/>
        <v>105.96421471173</v>
      </c>
      <c r="P96" s="16">
        <f t="shared" si="35"/>
        <v>28.328611898017</v>
      </c>
      <c r="Q96" s="14">
        <v>100</v>
      </c>
      <c r="R96" s="16">
        <f t="shared" si="36"/>
        <v>101.173613921489</v>
      </c>
      <c r="S96" s="16">
        <f t="shared" si="37"/>
        <v>9.6048024012006</v>
      </c>
      <c r="T96" s="14">
        <v>16</v>
      </c>
      <c r="U96" s="16">
        <f t="shared" si="38"/>
        <v>80.040020010005</v>
      </c>
    </row>
    <row r="97" ht="14.25" spans="1:21">
      <c r="A97" s="14">
        <v>95</v>
      </c>
      <c r="B97" s="15" t="s">
        <v>207</v>
      </c>
      <c r="C97" s="16">
        <f t="shared" si="26"/>
        <v>83.6000455411477</v>
      </c>
      <c r="D97" s="17">
        <f t="shared" si="27"/>
        <v>9.15140603164225</v>
      </c>
      <c r="E97" s="18" t="s">
        <v>208</v>
      </c>
      <c r="F97" s="16">
        <f t="shared" si="28"/>
        <v>27.7315334292189</v>
      </c>
      <c r="G97" s="16">
        <f t="shared" si="29"/>
        <v>24.0320427236315</v>
      </c>
      <c r="H97" s="19">
        <v>9</v>
      </c>
      <c r="I97" s="16">
        <f t="shared" si="30"/>
        <v>120.160213618158</v>
      </c>
      <c r="J97" s="16">
        <f t="shared" si="31"/>
        <v>2.16616314199396</v>
      </c>
      <c r="K97" s="23">
        <v>9.56</v>
      </c>
      <c r="L97" s="16">
        <f t="shared" si="32"/>
        <v>72.2054380664652</v>
      </c>
      <c r="M97" s="16">
        <f t="shared" si="33"/>
        <v>3.71371769383698</v>
      </c>
      <c r="N97" s="24">
        <v>4.67</v>
      </c>
      <c r="O97" s="16">
        <f t="shared" si="34"/>
        <v>92.8429423459245</v>
      </c>
      <c r="P97" s="16">
        <f t="shared" si="35"/>
        <v>28.328611898017</v>
      </c>
      <c r="Q97" s="14">
        <v>100</v>
      </c>
      <c r="R97" s="16">
        <f t="shared" si="36"/>
        <v>101.173613921489</v>
      </c>
      <c r="S97" s="16">
        <f t="shared" si="37"/>
        <v>16.208104052026</v>
      </c>
      <c r="T97" s="14">
        <v>27</v>
      </c>
      <c r="U97" s="16">
        <f t="shared" si="38"/>
        <v>135.067533766883</v>
      </c>
    </row>
    <row r="98" ht="14.25" spans="1:21">
      <c r="A98" s="14">
        <v>96</v>
      </c>
      <c r="B98" s="15" t="s">
        <v>209</v>
      </c>
      <c r="C98" s="16">
        <f t="shared" si="26"/>
        <v>83.2748862203329</v>
      </c>
      <c r="D98" s="17">
        <f t="shared" si="27"/>
        <v>9.01688524061466</v>
      </c>
      <c r="E98" s="18" t="s">
        <v>210</v>
      </c>
      <c r="F98" s="16">
        <f t="shared" si="28"/>
        <v>27.3238946685293</v>
      </c>
      <c r="G98" s="16">
        <f t="shared" si="29"/>
        <v>22.6969292389853</v>
      </c>
      <c r="H98" s="19">
        <v>8.5</v>
      </c>
      <c r="I98" s="16">
        <f t="shared" si="30"/>
        <v>113.484646194927</v>
      </c>
      <c r="J98" s="16">
        <f t="shared" si="31"/>
        <v>0.849697885196375</v>
      </c>
      <c r="K98" s="23">
        <v>3.75</v>
      </c>
      <c r="L98" s="16">
        <f t="shared" si="32"/>
        <v>28.3232628398792</v>
      </c>
      <c r="M98" s="16">
        <f t="shared" si="33"/>
        <v>4.37375745526839</v>
      </c>
      <c r="N98" s="24">
        <v>5.5</v>
      </c>
      <c r="O98" s="16">
        <f t="shared" si="34"/>
        <v>109.34393638171</v>
      </c>
      <c r="P98" s="16">
        <f t="shared" si="35"/>
        <v>28.328611898017</v>
      </c>
      <c r="Q98" s="14">
        <v>100</v>
      </c>
      <c r="R98" s="16">
        <f t="shared" si="36"/>
        <v>101.173613921489</v>
      </c>
      <c r="S98" s="16">
        <f t="shared" si="37"/>
        <v>18.0090045022511</v>
      </c>
      <c r="T98" s="14">
        <v>30</v>
      </c>
      <c r="U98" s="16">
        <f t="shared" si="38"/>
        <v>150.075037518759</v>
      </c>
    </row>
    <row r="99" ht="14.25" spans="1:21">
      <c r="A99" s="14">
        <v>97</v>
      </c>
      <c r="B99" s="15" t="s">
        <v>211</v>
      </c>
      <c r="C99" s="16">
        <f t="shared" ref="C99:C130" si="39">D99+J99+G99+M99+P99+S99</f>
        <v>82.6124172145691</v>
      </c>
      <c r="D99" s="17">
        <f t="shared" ref="D99:D130" si="40">F99*0.33</f>
        <v>7.54134044359024</v>
      </c>
      <c r="E99" s="18" t="s">
        <v>212</v>
      </c>
      <c r="F99" s="16">
        <f t="shared" ref="F99:F130" si="41">100*(E99/2949403.04)</f>
        <v>22.8525467987583</v>
      </c>
      <c r="G99" s="16">
        <f t="shared" ref="G99:G130" si="42">I99*0.2</f>
        <v>21.3618157543391</v>
      </c>
      <c r="H99" s="19">
        <v>8</v>
      </c>
      <c r="I99" s="16">
        <f t="shared" ref="I99:I130" si="43">100*(H99/7.49)</f>
        <v>106.809078771696</v>
      </c>
      <c r="J99" s="16">
        <f t="shared" ref="J99:J130" si="44">L99*0.03</f>
        <v>3.59818731117825</v>
      </c>
      <c r="K99" s="23">
        <v>15.88</v>
      </c>
      <c r="L99" s="16">
        <f t="shared" ref="L99:L130" si="45">100*(K99/13.24)</f>
        <v>119.939577039275</v>
      </c>
      <c r="M99" s="16">
        <f t="shared" ref="M99:M130" si="46">O99*0.04</f>
        <v>4.37375745526839</v>
      </c>
      <c r="N99" s="24">
        <v>5.5</v>
      </c>
      <c r="O99" s="16">
        <f t="shared" ref="O99:O130" si="47">100*(N99/5.03)</f>
        <v>109.34393638171</v>
      </c>
      <c r="P99" s="16">
        <f t="shared" ref="P99:P130" si="48">R99*0.28</f>
        <v>28.328611898017</v>
      </c>
      <c r="Q99" s="14">
        <v>100</v>
      </c>
      <c r="R99" s="16">
        <f t="shared" ref="R99:R130" si="49">100*(Q99/98.84)</f>
        <v>101.173613921489</v>
      </c>
      <c r="S99" s="16">
        <f t="shared" ref="S99:S130" si="50">U99*0.12</f>
        <v>17.4087043521761</v>
      </c>
      <c r="T99" s="14">
        <v>29</v>
      </c>
      <c r="U99" s="16">
        <f t="shared" ref="U99:U130" si="51">100*(T99/19.99)</f>
        <v>145.072536268134</v>
      </c>
    </row>
    <row r="100" ht="14.25" spans="1:21">
      <c r="A100" s="14">
        <v>98</v>
      </c>
      <c r="B100" s="15" t="s">
        <v>213</v>
      </c>
      <c r="C100" s="16">
        <f t="shared" si="39"/>
        <v>80.9138924065247</v>
      </c>
      <c r="D100" s="17">
        <f t="shared" si="40"/>
        <v>21.4800757308503</v>
      </c>
      <c r="E100" s="18" t="s">
        <v>214</v>
      </c>
      <c r="F100" s="16">
        <f t="shared" si="41"/>
        <v>65.0911385783341</v>
      </c>
      <c r="G100" s="16">
        <f t="shared" si="42"/>
        <v>21.3618157543391</v>
      </c>
      <c r="H100" s="19">
        <v>8</v>
      </c>
      <c r="I100" s="16">
        <f t="shared" si="43"/>
        <v>106.809078771696</v>
      </c>
      <c r="J100" s="16">
        <f t="shared" si="44"/>
        <v>3.56873111782477</v>
      </c>
      <c r="K100" s="23">
        <v>15.75</v>
      </c>
      <c r="L100" s="16">
        <f t="shared" si="45"/>
        <v>118.957703927492</v>
      </c>
      <c r="M100" s="16">
        <f t="shared" si="46"/>
        <v>4.37375745526839</v>
      </c>
      <c r="N100" s="24">
        <v>5.5</v>
      </c>
      <c r="O100" s="16">
        <f t="shared" si="47"/>
        <v>109.34393638171</v>
      </c>
      <c r="P100" s="16">
        <f t="shared" si="48"/>
        <v>28.328611898017</v>
      </c>
      <c r="Q100" s="14">
        <v>100</v>
      </c>
      <c r="R100" s="16">
        <f t="shared" si="49"/>
        <v>101.173613921489</v>
      </c>
      <c r="S100" s="16">
        <f t="shared" si="50"/>
        <v>1.80090045022511</v>
      </c>
      <c r="T100" s="14">
        <v>3</v>
      </c>
      <c r="U100" s="16">
        <f t="shared" si="51"/>
        <v>15.0075037518759</v>
      </c>
    </row>
    <row r="101" ht="14.25" spans="1:21">
      <c r="A101" s="14">
        <v>99</v>
      </c>
      <c r="B101" s="15" t="s">
        <v>215</v>
      </c>
      <c r="C101" s="16">
        <f t="shared" si="39"/>
        <v>79.2697075761126</v>
      </c>
      <c r="D101" s="17">
        <f t="shared" si="40"/>
        <v>14.1532236536923</v>
      </c>
      <c r="E101" s="18" t="s">
        <v>216</v>
      </c>
      <c r="F101" s="16">
        <f t="shared" si="41"/>
        <v>42.8885565263403</v>
      </c>
      <c r="G101" s="16">
        <f t="shared" si="42"/>
        <v>12.0160213618158</v>
      </c>
      <c r="H101" s="19">
        <v>4.5</v>
      </c>
      <c r="I101" s="16">
        <f t="shared" si="43"/>
        <v>60.0801068090788</v>
      </c>
      <c r="J101" s="16">
        <f t="shared" si="44"/>
        <v>1.58610271903323</v>
      </c>
      <c r="K101" s="23">
        <v>7</v>
      </c>
      <c r="L101" s="16">
        <f t="shared" si="45"/>
        <v>52.8700906344411</v>
      </c>
      <c r="M101" s="16">
        <f t="shared" si="46"/>
        <v>3.97614314115308</v>
      </c>
      <c r="N101" s="24">
        <v>5</v>
      </c>
      <c r="O101" s="16">
        <f t="shared" si="47"/>
        <v>99.403578528827</v>
      </c>
      <c r="P101" s="16">
        <f t="shared" si="48"/>
        <v>28.328611898017</v>
      </c>
      <c r="Q101" s="14">
        <v>100</v>
      </c>
      <c r="R101" s="16">
        <f t="shared" si="49"/>
        <v>101.173613921489</v>
      </c>
      <c r="S101" s="16">
        <f t="shared" si="50"/>
        <v>19.2096048024012</v>
      </c>
      <c r="T101" s="14">
        <v>32</v>
      </c>
      <c r="U101" s="16">
        <f t="shared" si="51"/>
        <v>160.08004002001</v>
      </c>
    </row>
    <row r="102" ht="14.25" spans="1:21">
      <c r="A102" s="14">
        <v>100</v>
      </c>
      <c r="B102" s="15" t="s">
        <v>217</v>
      </c>
      <c r="C102" s="16">
        <f t="shared" si="39"/>
        <v>78.7361585312906</v>
      </c>
      <c r="D102" s="17">
        <f t="shared" si="40"/>
        <v>26.9496997026219</v>
      </c>
      <c r="E102" s="18" t="s">
        <v>218</v>
      </c>
      <c r="F102" s="16">
        <f t="shared" si="41"/>
        <v>81.6657566746117</v>
      </c>
      <c r="G102" s="16">
        <f t="shared" si="42"/>
        <v>12.0160213618158</v>
      </c>
      <c r="H102" s="19">
        <v>4.5</v>
      </c>
      <c r="I102" s="16">
        <f t="shared" si="43"/>
        <v>60.0801068090788</v>
      </c>
      <c r="J102" s="16">
        <f t="shared" si="44"/>
        <v>4.30513595166163</v>
      </c>
      <c r="K102" s="23">
        <v>19</v>
      </c>
      <c r="L102" s="16">
        <f t="shared" si="45"/>
        <v>143.504531722054</v>
      </c>
      <c r="M102" s="16">
        <f t="shared" si="46"/>
        <v>4.1351888667992</v>
      </c>
      <c r="N102" s="24">
        <v>5.2</v>
      </c>
      <c r="O102" s="16">
        <f t="shared" si="47"/>
        <v>103.37972166998</v>
      </c>
      <c r="P102" s="16">
        <f t="shared" si="48"/>
        <v>28.328611898017</v>
      </c>
      <c r="Q102" s="14">
        <v>100</v>
      </c>
      <c r="R102" s="16">
        <f t="shared" si="49"/>
        <v>101.173613921489</v>
      </c>
      <c r="S102" s="16">
        <f t="shared" si="50"/>
        <v>3.00150075037519</v>
      </c>
      <c r="T102" s="14">
        <v>5</v>
      </c>
      <c r="U102" s="16">
        <f t="shared" si="51"/>
        <v>25.0125062531266</v>
      </c>
    </row>
    <row r="103" ht="14.25" spans="1:21">
      <c r="A103" s="14">
        <v>101</v>
      </c>
      <c r="B103" s="15" t="s">
        <v>219</v>
      </c>
      <c r="C103" s="16">
        <f t="shared" si="39"/>
        <v>77.5471420876486</v>
      </c>
      <c r="D103" s="17">
        <f t="shared" si="40"/>
        <v>10.4131953223999</v>
      </c>
      <c r="E103" s="18" t="s">
        <v>220</v>
      </c>
      <c r="F103" s="16">
        <f t="shared" si="41"/>
        <v>31.5551373406057</v>
      </c>
      <c r="G103" s="16">
        <f t="shared" si="42"/>
        <v>24.0320427236315</v>
      </c>
      <c r="H103" s="19">
        <v>9</v>
      </c>
      <c r="I103" s="16">
        <f t="shared" si="43"/>
        <v>120.160213618158</v>
      </c>
      <c r="J103" s="16">
        <f t="shared" si="44"/>
        <v>4.53172205438066</v>
      </c>
      <c r="K103" s="23">
        <v>20</v>
      </c>
      <c r="L103" s="16">
        <f t="shared" si="45"/>
        <v>151.057401812689</v>
      </c>
      <c r="M103" s="16">
        <f t="shared" si="46"/>
        <v>4.23856858846918</v>
      </c>
      <c r="N103" s="24">
        <v>5.33</v>
      </c>
      <c r="O103" s="16">
        <f t="shared" si="47"/>
        <v>105.96421471173</v>
      </c>
      <c r="P103" s="16">
        <f t="shared" si="48"/>
        <v>28.328611898017</v>
      </c>
      <c r="Q103" s="14">
        <v>100</v>
      </c>
      <c r="R103" s="16">
        <f t="shared" si="49"/>
        <v>101.173613921489</v>
      </c>
      <c r="S103" s="16">
        <f t="shared" si="50"/>
        <v>6.00300150075038</v>
      </c>
      <c r="T103" s="14">
        <v>10</v>
      </c>
      <c r="U103" s="16">
        <f t="shared" si="51"/>
        <v>50.0250125062531</v>
      </c>
    </row>
    <row r="104" ht="14.25" spans="1:21">
      <c r="A104" s="14">
        <v>102</v>
      </c>
      <c r="B104" s="15" t="s">
        <v>221</v>
      </c>
      <c r="C104" s="16">
        <f t="shared" si="39"/>
        <v>77.1056271588347</v>
      </c>
      <c r="D104" s="17">
        <f t="shared" si="40"/>
        <v>16.1164492968041</v>
      </c>
      <c r="E104" s="18" t="s">
        <v>222</v>
      </c>
      <c r="F104" s="16">
        <f t="shared" si="41"/>
        <v>48.8377251418307</v>
      </c>
      <c r="G104" s="16">
        <f t="shared" si="42"/>
        <v>21.3618157543391</v>
      </c>
      <c r="H104" s="19">
        <v>8</v>
      </c>
      <c r="I104" s="16">
        <f t="shared" si="43"/>
        <v>106.809078771696</v>
      </c>
      <c r="J104" s="16">
        <f t="shared" si="44"/>
        <v>5.1797583081571</v>
      </c>
      <c r="K104" s="23">
        <v>22.86</v>
      </c>
      <c r="L104" s="16">
        <f t="shared" si="45"/>
        <v>172.658610271903</v>
      </c>
      <c r="M104" s="16">
        <f t="shared" si="46"/>
        <v>4.31809145129225</v>
      </c>
      <c r="N104" s="24">
        <v>5.43</v>
      </c>
      <c r="O104" s="16">
        <f t="shared" si="47"/>
        <v>107.952286282306</v>
      </c>
      <c r="P104" s="16">
        <f t="shared" si="48"/>
        <v>28.328611898017</v>
      </c>
      <c r="Q104" s="14">
        <v>100</v>
      </c>
      <c r="R104" s="16">
        <f t="shared" si="49"/>
        <v>101.173613921489</v>
      </c>
      <c r="S104" s="16">
        <f t="shared" si="50"/>
        <v>1.80090045022511</v>
      </c>
      <c r="T104" s="14">
        <v>3</v>
      </c>
      <c r="U104" s="16">
        <f t="shared" si="51"/>
        <v>15.0075037518759</v>
      </c>
    </row>
    <row r="105" ht="14.25" spans="1:21">
      <c r="A105" s="14">
        <v>103</v>
      </c>
      <c r="B105" s="15" t="s">
        <v>223</v>
      </c>
      <c r="C105" s="16">
        <f t="shared" si="39"/>
        <v>77.0018741236098</v>
      </c>
      <c r="D105" s="17">
        <f t="shared" si="40"/>
        <v>17.1726204025341</v>
      </c>
      <c r="E105" s="18" t="s">
        <v>224</v>
      </c>
      <c r="F105" s="16">
        <f t="shared" si="41"/>
        <v>52.0382436440426</v>
      </c>
      <c r="G105" s="16">
        <f t="shared" si="42"/>
        <v>21.3618157543391</v>
      </c>
      <c r="H105" s="19">
        <v>8</v>
      </c>
      <c r="I105" s="16">
        <f t="shared" si="43"/>
        <v>106.809078771696</v>
      </c>
      <c r="J105" s="16">
        <f t="shared" si="44"/>
        <v>4.36178247734139</v>
      </c>
      <c r="K105" s="23">
        <v>19.25</v>
      </c>
      <c r="L105" s="16">
        <f t="shared" si="45"/>
        <v>145.392749244713</v>
      </c>
      <c r="M105" s="16">
        <f t="shared" si="46"/>
        <v>3.97614314115308</v>
      </c>
      <c r="N105" s="24">
        <v>5</v>
      </c>
      <c r="O105" s="16">
        <f t="shared" si="47"/>
        <v>99.403578528827</v>
      </c>
      <c r="P105" s="16">
        <f t="shared" si="48"/>
        <v>28.328611898017</v>
      </c>
      <c r="Q105" s="14">
        <v>100</v>
      </c>
      <c r="R105" s="16">
        <f t="shared" si="49"/>
        <v>101.173613921489</v>
      </c>
      <c r="S105" s="16">
        <f t="shared" si="50"/>
        <v>1.80090045022511</v>
      </c>
      <c r="T105" s="14">
        <v>3</v>
      </c>
      <c r="U105" s="16">
        <f t="shared" si="51"/>
        <v>15.0075037518759</v>
      </c>
    </row>
    <row r="106" ht="14.25" spans="1:21">
      <c r="A106" s="14">
        <v>104</v>
      </c>
      <c r="B106" s="15" t="s">
        <v>225</v>
      </c>
      <c r="C106" s="16">
        <f t="shared" si="39"/>
        <v>76.4079562717855</v>
      </c>
      <c r="D106" s="17">
        <f t="shared" si="40"/>
        <v>8.34932302775412</v>
      </c>
      <c r="E106" s="18" t="s">
        <v>226</v>
      </c>
      <c r="F106" s="16">
        <f t="shared" si="41"/>
        <v>25.3009788719822</v>
      </c>
      <c r="G106" s="16">
        <f t="shared" si="42"/>
        <v>26.7022696929239</v>
      </c>
      <c r="H106" s="19">
        <v>10</v>
      </c>
      <c r="I106" s="16">
        <f t="shared" si="43"/>
        <v>133.511348464619</v>
      </c>
      <c r="J106" s="16">
        <f t="shared" si="44"/>
        <v>3.33081570996979</v>
      </c>
      <c r="K106" s="23">
        <v>14.7</v>
      </c>
      <c r="L106" s="16">
        <f t="shared" si="45"/>
        <v>111.027190332326</v>
      </c>
      <c r="M106" s="16">
        <f t="shared" si="46"/>
        <v>4.29423459244533</v>
      </c>
      <c r="N106" s="24">
        <v>5.4</v>
      </c>
      <c r="O106" s="16">
        <f t="shared" si="47"/>
        <v>107.355864811133</v>
      </c>
      <c r="P106" s="16">
        <f t="shared" si="48"/>
        <v>28.328611898017</v>
      </c>
      <c r="Q106" s="14">
        <v>100</v>
      </c>
      <c r="R106" s="16">
        <f t="shared" si="49"/>
        <v>101.173613921489</v>
      </c>
      <c r="S106" s="16">
        <f t="shared" si="50"/>
        <v>5.40270135067534</v>
      </c>
      <c r="T106" s="14">
        <v>9</v>
      </c>
      <c r="U106" s="16">
        <f t="shared" si="51"/>
        <v>45.0225112556278</v>
      </c>
    </row>
    <row r="107" ht="14.25" spans="1:21">
      <c r="A107" s="14">
        <v>105</v>
      </c>
      <c r="B107" s="15" t="s">
        <v>227</v>
      </c>
      <c r="C107" s="16">
        <f t="shared" si="39"/>
        <v>76.1993378157128</v>
      </c>
      <c r="D107" s="17">
        <f t="shared" si="40"/>
        <v>18.3921436895244</v>
      </c>
      <c r="E107" s="18" t="s">
        <v>228</v>
      </c>
      <c r="F107" s="16">
        <f t="shared" si="41"/>
        <v>55.7337687561345</v>
      </c>
      <c r="G107" s="16">
        <f t="shared" si="42"/>
        <v>14.6862483311081</v>
      </c>
      <c r="H107" s="19">
        <v>5.5</v>
      </c>
      <c r="I107" s="16">
        <f t="shared" si="43"/>
        <v>73.4312416555407</v>
      </c>
      <c r="J107" s="16">
        <f t="shared" si="44"/>
        <v>3.48942598187311</v>
      </c>
      <c r="K107" s="23">
        <v>15.4</v>
      </c>
      <c r="L107" s="16">
        <f t="shared" si="45"/>
        <v>116.31419939577</v>
      </c>
      <c r="M107" s="16">
        <f t="shared" si="46"/>
        <v>3.49900596421471</v>
      </c>
      <c r="N107" s="24">
        <v>4.4</v>
      </c>
      <c r="O107" s="16">
        <f t="shared" si="47"/>
        <v>87.4751491053678</v>
      </c>
      <c r="P107" s="16">
        <f t="shared" si="48"/>
        <v>28.328611898017</v>
      </c>
      <c r="Q107" s="14">
        <v>100</v>
      </c>
      <c r="R107" s="16">
        <f t="shared" si="49"/>
        <v>101.173613921489</v>
      </c>
      <c r="S107" s="16">
        <f t="shared" si="50"/>
        <v>7.80390195097549</v>
      </c>
      <c r="T107" s="14">
        <v>13</v>
      </c>
      <c r="U107" s="16">
        <f t="shared" si="51"/>
        <v>65.0325162581291</v>
      </c>
    </row>
    <row r="108" ht="14.25" spans="1:21">
      <c r="A108" s="14">
        <v>106</v>
      </c>
      <c r="B108" s="15" t="s">
        <v>229</v>
      </c>
      <c r="C108" s="16">
        <f t="shared" si="39"/>
        <v>76.1248924860427</v>
      </c>
      <c r="D108" s="17">
        <f t="shared" si="40"/>
        <v>28.7433742863437</v>
      </c>
      <c r="E108" s="18" t="s">
        <v>230</v>
      </c>
      <c r="F108" s="16">
        <f t="shared" si="41"/>
        <v>87.1011342010416</v>
      </c>
      <c r="G108" s="16">
        <f t="shared" si="42"/>
        <v>9.34579439252336</v>
      </c>
      <c r="H108" s="19">
        <v>3.5</v>
      </c>
      <c r="I108" s="16">
        <f t="shared" si="43"/>
        <v>46.7289719626168</v>
      </c>
      <c r="J108" s="16">
        <f t="shared" si="44"/>
        <v>1.08761329305136</v>
      </c>
      <c r="K108" s="23">
        <v>4.8</v>
      </c>
      <c r="L108" s="16">
        <f t="shared" si="45"/>
        <v>36.2537764350453</v>
      </c>
      <c r="M108" s="16">
        <f t="shared" si="46"/>
        <v>3.81709741550696</v>
      </c>
      <c r="N108" s="24">
        <v>4.8</v>
      </c>
      <c r="O108" s="16">
        <f t="shared" si="47"/>
        <v>95.427435387674</v>
      </c>
      <c r="P108" s="16">
        <f t="shared" si="48"/>
        <v>28.328611898017</v>
      </c>
      <c r="Q108" s="14">
        <v>100</v>
      </c>
      <c r="R108" s="16">
        <f t="shared" si="49"/>
        <v>101.173613921489</v>
      </c>
      <c r="S108" s="16">
        <f t="shared" si="50"/>
        <v>4.8024012006003</v>
      </c>
      <c r="T108" s="14">
        <v>8</v>
      </c>
      <c r="U108" s="16">
        <f t="shared" si="51"/>
        <v>40.0200100050025</v>
      </c>
    </row>
    <row r="109" ht="14.25" spans="1:21">
      <c r="A109" s="14">
        <v>107</v>
      </c>
      <c r="B109" s="15" t="s">
        <v>231</v>
      </c>
      <c r="C109" s="16">
        <f t="shared" si="39"/>
        <v>76.0739672607547</v>
      </c>
      <c r="D109" s="17">
        <f t="shared" si="40"/>
        <v>27.6532887617828</v>
      </c>
      <c r="E109" s="18" t="s">
        <v>232</v>
      </c>
      <c r="F109" s="16">
        <f t="shared" si="41"/>
        <v>83.7978447326751</v>
      </c>
      <c r="G109" s="16">
        <f t="shared" si="42"/>
        <v>12.0160213618158</v>
      </c>
      <c r="H109" s="19">
        <v>4.5</v>
      </c>
      <c r="I109" s="16">
        <f t="shared" si="43"/>
        <v>60.0801068090788</v>
      </c>
      <c r="J109" s="16">
        <f t="shared" si="44"/>
        <v>4.57703927492447</v>
      </c>
      <c r="K109" s="23">
        <v>20.2</v>
      </c>
      <c r="L109" s="16">
        <f t="shared" si="45"/>
        <v>152.567975830816</v>
      </c>
      <c r="M109" s="16">
        <f t="shared" si="46"/>
        <v>3.49900596421471</v>
      </c>
      <c r="N109" s="24">
        <v>4.4</v>
      </c>
      <c r="O109" s="16">
        <f t="shared" si="47"/>
        <v>87.4751491053678</v>
      </c>
      <c r="P109" s="16">
        <f t="shared" si="48"/>
        <v>28.328611898017</v>
      </c>
      <c r="Q109" s="14">
        <v>100</v>
      </c>
      <c r="R109" s="16">
        <f t="shared" si="49"/>
        <v>101.173613921489</v>
      </c>
      <c r="S109" s="16">
        <f t="shared" si="50"/>
        <v>0</v>
      </c>
      <c r="T109" s="14">
        <v>0</v>
      </c>
      <c r="U109" s="16">
        <f t="shared" si="51"/>
        <v>0</v>
      </c>
    </row>
    <row r="110" ht="14.25" spans="1:21">
      <c r="A110" s="14">
        <v>108</v>
      </c>
      <c r="B110" s="15" t="s">
        <v>233</v>
      </c>
      <c r="C110" s="16">
        <f t="shared" si="39"/>
        <v>75.0127042053462</v>
      </c>
      <c r="D110" s="17">
        <f t="shared" si="40"/>
        <v>16.3057270497694</v>
      </c>
      <c r="E110" s="18" t="s">
        <v>234</v>
      </c>
      <c r="F110" s="16">
        <f t="shared" si="41"/>
        <v>49.4112940902102</v>
      </c>
      <c r="G110" s="16">
        <f t="shared" si="42"/>
        <v>17.3564753004005</v>
      </c>
      <c r="H110" s="19">
        <v>6.5</v>
      </c>
      <c r="I110" s="16">
        <f t="shared" si="43"/>
        <v>86.7823765020027</v>
      </c>
      <c r="J110" s="16">
        <f t="shared" si="44"/>
        <v>1.84214501510574</v>
      </c>
      <c r="K110" s="23">
        <v>8.13</v>
      </c>
      <c r="L110" s="16">
        <f t="shared" si="45"/>
        <v>61.404833836858</v>
      </c>
      <c r="M110" s="16">
        <f t="shared" si="46"/>
        <v>3.97614314115308</v>
      </c>
      <c r="N110" s="24">
        <v>5</v>
      </c>
      <c r="O110" s="16">
        <f t="shared" si="47"/>
        <v>99.403578528827</v>
      </c>
      <c r="P110" s="16">
        <f t="shared" si="48"/>
        <v>28.328611898017</v>
      </c>
      <c r="Q110" s="14">
        <v>100</v>
      </c>
      <c r="R110" s="16">
        <f t="shared" si="49"/>
        <v>101.173613921489</v>
      </c>
      <c r="S110" s="16">
        <f t="shared" si="50"/>
        <v>7.20360180090045</v>
      </c>
      <c r="T110" s="14">
        <v>12</v>
      </c>
      <c r="U110" s="16">
        <f t="shared" si="51"/>
        <v>60.0300150075038</v>
      </c>
    </row>
    <row r="111" ht="14.25" spans="1:21">
      <c r="A111" s="14">
        <v>109</v>
      </c>
      <c r="B111" s="15" t="s">
        <v>235</v>
      </c>
      <c r="C111" s="16">
        <f t="shared" si="39"/>
        <v>74.7840734537598</v>
      </c>
      <c r="D111" s="17">
        <f t="shared" si="40"/>
        <v>5.32254274071678</v>
      </c>
      <c r="E111" s="18" t="s">
        <v>236</v>
      </c>
      <c r="F111" s="16">
        <f t="shared" si="41"/>
        <v>16.1289173961115</v>
      </c>
      <c r="G111" s="16">
        <f t="shared" si="42"/>
        <v>16.0213618157543</v>
      </c>
      <c r="H111" s="19">
        <v>6</v>
      </c>
      <c r="I111" s="16">
        <f t="shared" si="43"/>
        <v>80.1068090787717</v>
      </c>
      <c r="J111" s="16">
        <f t="shared" si="44"/>
        <v>3.05891238670695</v>
      </c>
      <c r="K111" s="23">
        <v>13.5</v>
      </c>
      <c r="L111" s="16">
        <f t="shared" si="45"/>
        <v>101.963746223565</v>
      </c>
      <c r="M111" s="16">
        <f t="shared" si="46"/>
        <v>3.44333996023857</v>
      </c>
      <c r="N111" s="24">
        <v>4.33</v>
      </c>
      <c r="O111" s="16">
        <f t="shared" si="47"/>
        <v>86.0834990059642</v>
      </c>
      <c r="P111" s="16">
        <f t="shared" si="48"/>
        <v>28.328611898017</v>
      </c>
      <c r="Q111" s="14">
        <v>100</v>
      </c>
      <c r="R111" s="16">
        <f t="shared" si="49"/>
        <v>101.173613921489</v>
      </c>
      <c r="S111" s="16">
        <f t="shared" si="50"/>
        <v>18.6093046523262</v>
      </c>
      <c r="T111" s="14">
        <v>31</v>
      </c>
      <c r="U111" s="16">
        <f t="shared" si="51"/>
        <v>155.077538769385</v>
      </c>
    </row>
    <row r="112" ht="14.25" spans="1:21">
      <c r="A112" s="14">
        <v>110</v>
      </c>
      <c r="B112" s="15" t="s">
        <v>237</v>
      </c>
      <c r="C112" s="16">
        <f t="shared" si="39"/>
        <v>74.5235906016588</v>
      </c>
      <c r="D112" s="17">
        <f t="shared" si="40"/>
        <v>3.33467073052179</v>
      </c>
      <c r="E112" s="18" t="s">
        <v>238</v>
      </c>
      <c r="F112" s="16">
        <f t="shared" si="41"/>
        <v>10.105062819763</v>
      </c>
      <c r="G112" s="16">
        <f t="shared" si="42"/>
        <v>24.0320427236315</v>
      </c>
      <c r="H112" s="19">
        <v>9</v>
      </c>
      <c r="I112" s="16">
        <f t="shared" si="43"/>
        <v>120.160213618158</v>
      </c>
      <c r="J112" s="16">
        <f t="shared" si="44"/>
        <v>4.98489425981873</v>
      </c>
      <c r="K112" s="23">
        <v>22</v>
      </c>
      <c r="L112" s="16">
        <f t="shared" si="45"/>
        <v>166.163141993958</v>
      </c>
      <c r="M112" s="16">
        <f t="shared" si="46"/>
        <v>4.23856858846918</v>
      </c>
      <c r="N112" s="24">
        <v>5.33</v>
      </c>
      <c r="O112" s="16">
        <f t="shared" si="47"/>
        <v>105.96421471173</v>
      </c>
      <c r="P112" s="16">
        <f t="shared" si="48"/>
        <v>28.328611898017</v>
      </c>
      <c r="Q112" s="14">
        <v>100</v>
      </c>
      <c r="R112" s="16">
        <f t="shared" si="49"/>
        <v>101.173613921489</v>
      </c>
      <c r="S112" s="16">
        <f t="shared" si="50"/>
        <v>9.6048024012006</v>
      </c>
      <c r="T112" s="14">
        <v>16</v>
      </c>
      <c r="U112" s="16">
        <f t="shared" si="51"/>
        <v>80.040020010005</v>
      </c>
    </row>
    <row r="113" ht="14.25" spans="1:21">
      <c r="A113" s="14">
        <v>111</v>
      </c>
      <c r="B113" s="15" t="s">
        <v>239</v>
      </c>
      <c r="C113" s="16">
        <f t="shared" si="39"/>
        <v>74.3791924294323</v>
      </c>
      <c r="D113" s="17">
        <f t="shared" si="40"/>
        <v>16.0957224449053</v>
      </c>
      <c r="E113" s="18" t="s">
        <v>240</v>
      </c>
      <c r="F113" s="16">
        <f t="shared" si="41"/>
        <v>48.7749164997131</v>
      </c>
      <c r="G113" s="16">
        <f t="shared" si="42"/>
        <v>21.3618157543391</v>
      </c>
      <c r="H113" s="19">
        <v>8</v>
      </c>
      <c r="I113" s="16">
        <f t="shared" si="43"/>
        <v>106.809078771696</v>
      </c>
      <c r="J113" s="16">
        <f t="shared" si="44"/>
        <v>2.46525679758308</v>
      </c>
      <c r="K113" s="23">
        <v>10.88</v>
      </c>
      <c r="L113" s="16">
        <f t="shared" si="45"/>
        <v>82.1752265861027</v>
      </c>
      <c r="M113" s="16">
        <f t="shared" si="46"/>
        <v>3.97614314115308</v>
      </c>
      <c r="N113" s="24">
        <v>5</v>
      </c>
      <c r="O113" s="16">
        <f t="shared" si="47"/>
        <v>99.403578528827</v>
      </c>
      <c r="P113" s="16">
        <f t="shared" si="48"/>
        <v>27.4787535410765</v>
      </c>
      <c r="Q113" s="14">
        <v>97</v>
      </c>
      <c r="R113" s="16">
        <f t="shared" si="49"/>
        <v>98.1384055038446</v>
      </c>
      <c r="S113" s="16">
        <f t="shared" si="50"/>
        <v>3.00150075037519</v>
      </c>
      <c r="T113" s="14">
        <v>5</v>
      </c>
      <c r="U113" s="16">
        <f t="shared" si="51"/>
        <v>25.0125062531266</v>
      </c>
    </row>
    <row r="114" ht="14.25" spans="1:21">
      <c r="A114" s="14">
        <v>112</v>
      </c>
      <c r="B114" s="15" t="s">
        <v>241</v>
      </c>
      <c r="C114" s="16">
        <f t="shared" si="39"/>
        <v>74.1567768961447</v>
      </c>
      <c r="D114" s="17">
        <f t="shared" si="40"/>
        <v>24.4009849125266</v>
      </c>
      <c r="E114" s="18" t="s">
        <v>242</v>
      </c>
      <c r="F114" s="16">
        <f t="shared" si="41"/>
        <v>73.9423785228078</v>
      </c>
      <c r="G114" s="16">
        <f t="shared" si="42"/>
        <v>13.3511348464619</v>
      </c>
      <c r="H114" s="19">
        <v>5</v>
      </c>
      <c r="I114" s="16">
        <f t="shared" si="43"/>
        <v>66.7556742323097</v>
      </c>
      <c r="J114" s="16">
        <f t="shared" si="44"/>
        <v>4.57703927492447</v>
      </c>
      <c r="K114" s="23">
        <v>20.2</v>
      </c>
      <c r="L114" s="16">
        <f t="shared" si="45"/>
        <v>152.567975830816</v>
      </c>
      <c r="M114" s="16">
        <f t="shared" si="46"/>
        <v>3.49900596421471</v>
      </c>
      <c r="N114" s="24">
        <v>4.4</v>
      </c>
      <c r="O114" s="16">
        <f t="shared" si="47"/>
        <v>87.4751491053678</v>
      </c>
      <c r="P114" s="16">
        <f t="shared" si="48"/>
        <v>28.328611898017</v>
      </c>
      <c r="Q114" s="14">
        <v>100</v>
      </c>
      <c r="R114" s="16">
        <f t="shared" si="49"/>
        <v>101.173613921489</v>
      </c>
      <c r="S114" s="16">
        <f t="shared" si="50"/>
        <v>0</v>
      </c>
      <c r="T114" s="14">
        <v>0</v>
      </c>
      <c r="U114" s="16">
        <f t="shared" si="51"/>
        <v>0</v>
      </c>
    </row>
    <row r="115" ht="14.25" spans="1:21">
      <c r="A115" s="14">
        <v>113</v>
      </c>
      <c r="B115" s="15" t="s">
        <v>243</v>
      </c>
      <c r="C115" s="16">
        <f t="shared" si="39"/>
        <v>74.0886023390972</v>
      </c>
      <c r="D115" s="17">
        <f t="shared" si="40"/>
        <v>31.3972574192505</v>
      </c>
      <c r="E115" s="18" t="s">
        <v>244</v>
      </c>
      <c r="F115" s="16">
        <f t="shared" si="41"/>
        <v>95.1432043007591</v>
      </c>
      <c r="G115" s="16">
        <f t="shared" si="42"/>
        <v>2.67022696929239</v>
      </c>
      <c r="H115" s="19">
        <v>1</v>
      </c>
      <c r="I115" s="16">
        <f t="shared" si="43"/>
        <v>13.3511348464619</v>
      </c>
      <c r="J115" s="16">
        <f t="shared" si="44"/>
        <v>2.7190332326284</v>
      </c>
      <c r="K115" s="23">
        <v>12</v>
      </c>
      <c r="L115" s="16">
        <f t="shared" si="45"/>
        <v>90.6344410876133</v>
      </c>
      <c r="M115" s="16">
        <f t="shared" si="46"/>
        <v>4.7713717693837</v>
      </c>
      <c r="N115" s="24">
        <v>6</v>
      </c>
      <c r="O115" s="16">
        <f t="shared" si="47"/>
        <v>119.284294234592</v>
      </c>
      <c r="P115" s="16">
        <f t="shared" si="48"/>
        <v>28.328611898017</v>
      </c>
      <c r="Q115" s="14">
        <v>100</v>
      </c>
      <c r="R115" s="16">
        <f t="shared" si="49"/>
        <v>101.173613921489</v>
      </c>
      <c r="S115" s="16">
        <f t="shared" si="50"/>
        <v>4.20210105052526</v>
      </c>
      <c r="T115" s="14">
        <v>7</v>
      </c>
      <c r="U115" s="16">
        <f t="shared" si="51"/>
        <v>35.0175087543772</v>
      </c>
    </row>
    <row r="116" ht="14.25" spans="1:21">
      <c r="A116" s="14">
        <v>114</v>
      </c>
      <c r="B116" s="15" t="s">
        <v>245</v>
      </c>
      <c r="C116" s="16">
        <f t="shared" si="39"/>
        <v>74.0628235603496</v>
      </c>
      <c r="D116" s="17">
        <f t="shared" si="40"/>
        <v>20.2053191787583</v>
      </c>
      <c r="E116" s="18" t="s">
        <v>246</v>
      </c>
      <c r="F116" s="16">
        <f t="shared" si="41"/>
        <v>61.2282399356312</v>
      </c>
      <c r="G116" s="16">
        <f t="shared" si="42"/>
        <v>24.0320427236315</v>
      </c>
      <c r="H116" s="19">
        <v>9</v>
      </c>
      <c r="I116" s="16">
        <f t="shared" si="43"/>
        <v>120.160213618158</v>
      </c>
      <c r="J116" s="16">
        <f t="shared" si="44"/>
        <v>2.31570996978852</v>
      </c>
      <c r="K116" s="23">
        <v>10.22</v>
      </c>
      <c r="L116" s="16">
        <f t="shared" si="45"/>
        <v>77.190332326284</v>
      </c>
      <c r="M116" s="16">
        <f t="shared" si="46"/>
        <v>3.71371769383698</v>
      </c>
      <c r="N116" s="24">
        <v>4.67</v>
      </c>
      <c r="O116" s="16">
        <f t="shared" si="47"/>
        <v>92.8429423459245</v>
      </c>
      <c r="P116" s="16">
        <f t="shared" si="48"/>
        <v>23.7960339943343</v>
      </c>
      <c r="Q116" s="14">
        <v>84</v>
      </c>
      <c r="R116" s="16">
        <f t="shared" si="49"/>
        <v>84.985835694051</v>
      </c>
      <c r="S116" s="16">
        <f t="shared" si="50"/>
        <v>0</v>
      </c>
      <c r="T116" s="14">
        <v>0</v>
      </c>
      <c r="U116" s="16">
        <f t="shared" si="51"/>
        <v>0</v>
      </c>
    </row>
    <row r="117" ht="14.25" spans="1:21">
      <c r="A117" s="14">
        <v>115</v>
      </c>
      <c r="B117" s="15" t="s">
        <v>247</v>
      </c>
      <c r="C117" s="16">
        <f t="shared" si="39"/>
        <v>73.9062188989659</v>
      </c>
      <c r="D117" s="17">
        <f t="shared" si="40"/>
        <v>3.43244076604736</v>
      </c>
      <c r="E117" s="18" t="s">
        <v>248</v>
      </c>
      <c r="F117" s="16">
        <f t="shared" si="41"/>
        <v>10.401335654689</v>
      </c>
      <c r="G117" s="16">
        <f t="shared" si="42"/>
        <v>22.6969292389853</v>
      </c>
      <c r="H117" s="19">
        <v>8.5</v>
      </c>
      <c r="I117" s="16">
        <f t="shared" si="43"/>
        <v>113.484646194927</v>
      </c>
      <c r="J117" s="16">
        <f t="shared" si="44"/>
        <v>1.25981873111782</v>
      </c>
      <c r="K117" s="23">
        <v>5.56</v>
      </c>
      <c r="L117" s="16">
        <f t="shared" si="45"/>
        <v>41.9939577039275</v>
      </c>
      <c r="M117" s="16">
        <f t="shared" si="46"/>
        <v>3.18091451292247</v>
      </c>
      <c r="N117" s="24">
        <v>4</v>
      </c>
      <c r="O117" s="16">
        <f t="shared" si="47"/>
        <v>79.5228628230616</v>
      </c>
      <c r="P117" s="16">
        <f t="shared" si="48"/>
        <v>28.328611898017</v>
      </c>
      <c r="Q117" s="14">
        <v>100</v>
      </c>
      <c r="R117" s="16">
        <f t="shared" si="49"/>
        <v>101.173613921489</v>
      </c>
      <c r="S117" s="16">
        <f t="shared" si="50"/>
        <v>15.0075037518759</v>
      </c>
      <c r="T117" s="14">
        <v>25</v>
      </c>
      <c r="U117" s="16">
        <f t="shared" si="51"/>
        <v>125.062531265633</v>
      </c>
    </row>
    <row r="118" ht="14.25" spans="1:21">
      <c r="A118" s="14">
        <v>116</v>
      </c>
      <c r="B118" s="15" t="s">
        <v>249</v>
      </c>
      <c r="C118" s="16">
        <f t="shared" si="39"/>
        <v>73.8414262781051</v>
      </c>
      <c r="D118" s="17">
        <f t="shared" si="40"/>
        <v>19.05693490775</v>
      </c>
      <c r="E118" s="18" t="s">
        <v>250</v>
      </c>
      <c r="F118" s="16">
        <f t="shared" si="41"/>
        <v>57.7482875992425</v>
      </c>
      <c r="G118" s="16">
        <f t="shared" si="42"/>
        <v>20.0267022696929</v>
      </c>
      <c r="H118" s="19">
        <v>7.5</v>
      </c>
      <c r="I118" s="16">
        <f t="shared" si="43"/>
        <v>100.133511348465</v>
      </c>
      <c r="J118" s="16">
        <f t="shared" si="44"/>
        <v>2.36555891238671</v>
      </c>
      <c r="K118" s="23">
        <v>10.44</v>
      </c>
      <c r="L118" s="16">
        <f t="shared" si="45"/>
        <v>78.8519637462236</v>
      </c>
      <c r="M118" s="16">
        <f t="shared" si="46"/>
        <v>4.06361829025845</v>
      </c>
      <c r="N118" s="24">
        <v>5.11</v>
      </c>
      <c r="O118" s="16">
        <f t="shared" si="47"/>
        <v>101.590457256461</v>
      </c>
      <c r="P118" s="16">
        <f t="shared" si="48"/>
        <v>28.328611898017</v>
      </c>
      <c r="Q118" s="14">
        <v>100</v>
      </c>
      <c r="R118" s="16">
        <f t="shared" si="49"/>
        <v>101.173613921489</v>
      </c>
      <c r="S118" s="16">
        <f t="shared" si="50"/>
        <v>0</v>
      </c>
      <c r="T118" s="14">
        <v>0</v>
      </c>
      <c r="U118" s="16">
        <f t="shared" si="51"/>
        <v>0</v>
      </c>
    </row>
    <row r="119" ht="14.25" spans="1:21">
      <c r="A119" s="14">
        <v>117</v>
      </c>
      <c r="B119" s="15" t="s">
        <v>251</v>
      </c>
      <c r="C119" s="16">
        <f t="shared" si="39"/>
        <v>73.4654714045119</v>
      </c>
      <c r="D119" s="17">
        <f t="shared" si="40"/>
        <v>20.9674672336406</v>
      </c>
      <c r="E119" s="18" t="s">
        <v>252</v>
      </c>
      <c r="F119" s="16">
        <f t="shared" si="41"/>
        <v>63.5377794958806</v>
      </c>
      <c r="G119" s="16">
        <f t="shared" si="42"/>
        <v>12.0160213618158</v>
      </c>
      <c r="H119" s="19">
        <v>4.5</v>
      </c>
      <c r="I119" s="16">
        <f t="shared" si="43"/>
        <v>60.0801068090788</v>
      </c>
      <c r="J119" s="16">
        <f t="shared" si="44"/>
        <v>3.85196374622356</v>
      </c>
      <c r="K119" s="23">
        <v>17</v>
      </c>
      <c r="L119" s="16">
        <f t="shared" si="45"/>
        <v>128.398791540786</v>
      </c>
      <c r="M119" s="16">
        <f t="shared" si="46"/>
        <v>3.49900596421471</v>
      </c>
      <c r="N119" s="24">
        <v>4.4</v>
      </c>
      <c r="O119" s="16">
        <f t="shared" si="47"/>
        <v>87.4751491053678</v>
      </c>
      <c r="P119" s="16">
        <f t="shared" si="48"/>
        <v>28.328611898017</v>
      </c>
      <c r="Q119" s="14">
        <v>100</v>
      </c>
      <c r="R119" s="16">
        <f t="shared" si="49"/>
        <v>101.173613921489</v>
      </c>
      <c r="S119" s="16">
        <f t="shared" si="50"/>
        <v>4.8024012006003</v>
      </c>
      <c r="T119" s="14">
        <v>8</v>
      </c>
      <c r="U119" s="16">
        <f t="shared" si="51"/>
        <v>40.0200100050025</v>
      </c>
    </row>
    <row r="120" ht="14.25" spans="1:21">
      <c r="A120" s="14">
        <v>118</v>
      </c>
      <c r="B120" s="15" t="s">
        <v>253</v>
      </c>
      <c r="C120" s="16">
        <f t="shared" si="39"/>
        <v>72.0703826458129</v>
      </c>
      <c r="D120" s="17">
        <f t="shared" si="40"/>
        <v>2.20141448352206</v>
      </c>
      <c r="E120" s="18" t="s">
        <v>254</v>
      </c>
      <c r="F120" s="16">
        <f t="shared" si="41"/>
        <v>6.67095298036989</v>
      </c>
      <c r="G120" s="16">
        <f t="shared" si="42"/>
        <v>26.7022696929239</v>
      </c>
      <c r="H120" s="19">
        <v>10</v>
      </c>
      <c r="I120" s="16">
        <f t="shared" si="43"/>
        <v>133.511348464619</v>
      </c>
      <c r="J120" s="16">
        <f t="shared" si="44"/>
        <v>3.3761329305136</v>
      </c>
      <c r="K120" s="23">
        <v>14.9</v>
      </c>
      <c r="L120" s="16">
        <f t="shared" si="45"/>
        <v>112.537764350453</v>
      </c>
      <c r="M120" s="16">
        <f t="shared" si="46"/>
        <v>3.65805168986083</v>
      </c>
      <c r="N120" s="24">
        <v>4.6</v>
      </c>
      <c r="O120" s="16">
        <f t="shared" si="47"/>
        <v>91.4512922465209</v>
      </c>
      <c r="P120" s="16">
        <f t="shared" si="48"/>
        <v>28.328611898017</v>
      </c>
      <c r="Q120" s="14">
        <v>100</v>
      </c>
      <c r="R120" s="16">
        <f t="shared" si="49"/>
        <v>101.173613921489</v>
      </c>
      <c r="S120" s="16">
        <f t="shared" si="50"/>
        <v>7.80390195097549</v>
      </c>
      <c r="T120" s="14">
        <v>13</v>
      </c>
      <c r="U120" s="16">
        <f t="shared" si="51"/>
        <v>65.0325162581291</v>
      </c>
    </row>
    <row r="121" ht="14.25" spans="1:21">
      <c r="A121" s="14">
        <v>119</v>
      </c>
      <c r="B121" s="15" t="s">
        <v>255</v>
      </c>
      <c r="C121" s="16">
        <f t="shared" si="39"/>
        <v>72.0516752972573</v>
      </c>
      <c r="D121" s="17">
        <f t="shared" si="40"/>
        <v>12.6123026949887</v>
      </c>
      <c r="E121" s="18" t="s">
        <v>256</v>
      </c>
      <c r="F121" s="16">
        <f t="shared" si="41"/>
        <v>38.2190990757235</v>
      </c>
      <c r="G121" s="16">
        <f t="shared" si="42"/>
        <v>21.3618157543391</v>
      </c>
      <c r="H121" s="19">
        <v>8</v>
      </c>
      <c r="I121" s="16">
        <f t="shared" si="43"/>
        <v>106.809078771696</v>
      </c>
      <c r="J121" s="16">
        <f t="shared" si="44"/>
        <v>3.37160120845921</v>
      </c>
      <c r="K121" s="23">
        <v>14.88</v>
      </c>
      <c r="L121" s="16">
        <f t="shared" si="45"/>
        <v>112.38670694864</v>
      </c>
      <c r="M121" s="16">
        <f t="shared" si="46"/>
        <v>3.97614314115308</v>
      </c>
      <c r="N121" s="24">
        <v>5</v>
      </c>
      <c r="O121" s="16">
        <f t="shared" si="47"/>
        <v>99.403578528827</v>
      </c>
      <c r="P121" s="16">
        <f t="shared" si="48"/>
        <v>28.328611898017</v>
      </c>
      <c r="Q121" s="14">
        <v>100</v>
      </c>
      <c r="R121" s="16">
        <f t="shared" si="49"/>
        <v>101.173613921489</v>
      </c>
      <c r="S121" s="16">
        <f t="shared" si="50"/>
        <v>2.40120060030015</v>
      </c>
      <c r="T121" s="14">
        <v>4</v>
      </c>
      <c r="U121" s="16">
        <f t="shared" si="51"/>
        <v>20.0100050025013</v>
      </c>
    </row>
    <row r="122" ht="14.25" spans="1:21">
      <c r="A122" s="14">
        <v>120</v>
      </c>
      <c r="B122" s="15" t="s">
        <v>257</v>
      </c>
      <c r="C122" s="16">
        <f t="shared" si="39"/>
        <v>71.3442308090482</v>
      </c>
      <c r="D122" s="17">
        <f t="shared" si="40"/>
        <v>8.02080385731209</v>
      </c>
      <c r="E122" s="18" t="s">
        <v>258</v>
      </c>
      <c r="F122" s="16">
        <f t="shared" si="41"/>
        <v>24.3054662342791</v>
      </c>
      <c r="G122" s="16">
        <f t="shared" si="42"/>
        <v>20.0267022696929</v>
      </c>
      <c r="H122" s="19">
        <v>7.5</v>
      </c>
      <c r="I122" s="16">
        <f t="shared" si="43"/>
        <v>100.133511348465</v>
      </c>
      <c r="J122" s="16">
        <f t="shared" si="44"/>
        <v>4.5</v>
      </c>
      <c r="K122" s="23">
        <v>19.86</v>
      </c>
      <c r="L122" s="16">
        <f t="shared" si="45"/>
        <v>150</v>
      </c>
      <c r="M122" s="16">
        <f t="shared" si="46"/>
        <v>3.8648111332008</v>
      </c>
      <c r="N122" s="24">
        <v>4.86</v>
      </c>
      <c r="O122" s="16">
        <f t="shared" si="47"/>
        <v>96.6202783300199</v>
      </c>
      <c r="P122" s="16">
        <f t="shared" si="48"/>
        <v>28.328611898017</v>
      </c>
      <c r="Q122" s="14">
        <v>100</v>
      </c>
      <c r="R122" s="16">
        <f t="shared" si="49"/>
        <v>101.173613921489</v>
      </c>
      <c r="S122" s="16">
        <f t="shared" si="50"/>
        <v>6.60330165082541</v>
      </c>
      <c r="T122" s="14">
        <v>11</v>
      </c>
      <c r="U122" s="16">
        <f t="shared" si="51"/>
        <v>55.0275137568784</v>
      </c>
    </row>
    <row r="123" ht="14.25" spans="1:21">
      <c r="A123" s="14">
        <v>121</v>
      </c>
      <c r="B123" s="15" t="s">
        <v>259</v>
      </c>
      <c r="C123" s="16">
        <f t="shared" si="39"/>
        <v>71.2366154526595</v>
      </c>
      <c r="D123" s="17">
        <f t="shared" si="40"/>
        <v>6.03899813909462</v>
      </c>
      <c r="E123" s="18" t="s">
        <v>260</v>
      </c>
      <c r="F123" s="16">
        <f t="shared" si="41"/>
        <v>18.2999943608928</v>
      </c>
      <c r="G123" s="16">
        <f t="shared" si="42"/>
        <v>22.6969292389853</v>
      </c>
      <c r="H123" s="19">
        <v>8.5</v>
      </c>
      <c r="I123" s="16">
        <f t="shared" si="43"/>
        <v>113.484646194927</v>
      </c>
      <c r="J123" s="16">
        <f t="shared" si="44"/>
        <v>3.79531722054381</v>
      </c>
      <c r="K123" s="23">
        <v>16.75</v>
      </c>
      <c r="L123" s="16">
        <f t="shared" si="45"/>
        <v>126.510574018127</v>
      </c>
      <c r="M123" s="16">
        <f t="shared" si="46"/>
        <v>4.37375745526839</v>
      </c>
      <c r="N123" s="24">
        <v>5.5</v>
      </c>
      <c r="O123" s="16">
        <f t="shared" si="47"/>
        <v>109.34393638171</v>
      </c>
      <c r="P123" s="16">
        <f t="shared" si="48"/>
        <v>28.328611898017</v>
      </c>
      <c r="Q123" s="14">
        <v>100</v>
      </c>
      <c r="R123" s="16">
        <f t="shared" si="49"/>
        <v>101.173613921489</v>
      </c>
      <c r="S123" s="16">
        <f t="shared" si="50"/>
        <v>6.00300150075038</v>
      </c>
      <c r="T123" s="14">
        <v>10</v>
      </c>
      <c r="U123" s="16">
        <f t="shared" si="51"/>
        <v>50.0250125062531</v>
      </c>
    </row>
    <row r="124" ht="14.25" spans="1:21">
      <c r="A124" s="14">
        <v>122</v>
      </c>
      <c r="B124" s="15" t="s">
        <v>261</v>
      </c>
      <c r="C124" s="16">
        <f t="shared" si="39"/>
        <v>70.4240077026474</v>
      </c>
      <c r="D124" s="17">
        <f t="shared" si="40"/>
        <v>8.66785997141984</v>
      </c>
      <c r="E124" s="18" t="s">
        <v>262</v>
      </c>
      <c r="F124" s="16">
        <f t="shared" si="41"/>
        <v>26.2662423376359</v>
      </c>
      <c r="G124" s="16">
        <f t="shared" si="42"/>
        <v>21.3618157543391</v>
      </c>
      <c r="H124" s="19">
        <v>8</v>
      </c>
      <c r="I124" s="16">
        <f t="shared" si="43"/>
        <v>106.809078771696</v>
      </c>
      <c r="J124" s="16">
        <f t="shared" si="44"/>
        <v>3.08836858006042</v>
      </c>
      <c r="K124" s="23">
        <v>13.63</v>
      </c>
      <c r="L124" s="16">
        <f t="shared" si="45"/>
        <v>102.945619335347</v>
      </c>
      <c r="M124" s="16">
        <f t="shared" si="46"/>
        <v>4.17495029821074</v>
      </c>
      <c r="N124" s="24">
        <v>5.25</v>
      </c>
      <c r="O124" s="16">
        <f t="shared" si="47"/>
        <v>104.373757455268</v>
      </c>
      <c r="P124" s="16">
        <f t="shared" si="48"/>
        <v>28.328611898017</v>
      </c>
      <c r="Q124" s="14">
        <v>100</v>
      </c>
      <c r="R124" s="16">
        <f t="shared" si="49"/>
        <v>101.173613921489</v>
      </c>
      <c r="S124" s="16">
        <f t="shared" si="50"/>
        <v>4.8024012006003</v>
      </c>
      <c r="T124" s="14">
        <v>8</v>
      </c>
      <c r="U124" s="16">
        <f t="shared" si="51"/>
        <v>40.0200100050025</v>
      </c>
    </row>
    <row r="125" ht="14.25" spans="1:21">
      <c r="A125" s="14">
        <v>123</v>
      </c>
      <c r="B125" s="15" t="s">
        <v>263</v>
      </c>
      <c r="C125" s="16">
        <f t="shared" si="39"/>
        <v>70.3258943830349</v>
      </c>
      <c r="D125" s="17">
        <f t="shared" si="40"/>
        <v>16.5840232571266</v>
      </c>
      <c r="E125" s="18" t="s">
        <v>264</v>
      </c>
      <c r="F125" s="16">
        <f t="shared" si="41"/>
        <v>50.2546159306868</v>
      </c>
      <c r="G125" s="16">
        <f t="shared" si="42"/>
        <v>13.3511348464619</v>
      </c>
      <c r="H125" s="19">
        <v>5</v>
      </c>
      <c r="I125" s="16">
        <f t="shared" si="43"/>
        <v>66.7556742323097</v>
      </c>
      <c r="J125" s="16">
        <f t="shared" si="44"/>
        <v>1.3595166163142</v>
      </c>
      <c r="K125" s="23">
        <v>6</v>
      </c>
      <c r="L125" s="16">
        <f t="shared" si="45"/>
        <v>45.3172205438066</v>
      </c>
      <c r="M125" s="16">
        <f t="shared" si="46"/>
        <v>3.49900596421471</v>
      </c>
      <c r="N125" s="24">
        <v>4.4</v>
      </c>
      <c r="O125" s="16">
        <f t="shared" si="47"/>
        <v>87.4751491053678</v>
      </c>
      <c r="P125" s="16">
        <f t="shared" si="48"/>
        <v>28.328611898017</v>
      </c>
      <c r="Q125" s="14">
        <v>100</v>
      </c>
      <c r="R125" s="16">
        <f t="shared" si="49"/>
        <v>101.173613921489</v>
      </c>
      <c r="S125" s="16">
        <f t="shared" si="50"/>
        <v>7.20360180090045</v>
      </c>
      <c r="T125" s="14">
        <v>12</v>
      </c>
      <c r="U125" s="16">
        <f t="shared" si="51"/>
        <v>60.0300150075038</v>
      </c>
    </row>
    <row r="126" ht="14.25" spans="1:21">
      <c r="A126" s="14">
        <v>124</v>
      </c>
      <c r="B126" s="15" t="s">
        <v>265</v>
      </c>
      <c r="C126" s="16">
        <f t="shared" si="39"/>
        <v>70.3210921295431</v>
      </c>
      <c r="D126" s="17">
        <f t="shared" si="40"/>
        <v>4.3110079658696</v>
      </c>
      <c r="E126" s="18" t="s">
        <v>266</v>
      </c>
      <c r="F126" s="16">
        <f t="shared" si="41"/>
        <v>13.0636605026351</v>
      </c>
      <c r="G126" s="16">
        <f t="shared" si="42"/>
        <v>13.3511348464619</v>
      </c>
      <c r="H126" s="19">
        <v>5</v>
      </c>
      <c r="I126" s="16">
        <f t="shared" si="43"/>
        <v>66.7556742323097</v>
      </c>
      <c r="J126" s="16">
        <f t="shared" si="44"/>
        <v>4.30513595166163</v>
      </c>
      <c r="K126" s="23">
        <v>19</v>
      </c>
      <c r="L126" s="16">
        <f t="shared" si="45"/>
        <v>143.504531722054</v>
      </c>
      <c r="M126" s="16">
        <f t="shared" si="46"/>
        <v>3.81709741550696</v>
      </c>
      <c r="N126" s="24">
        <v>4.8</v>
      </c>
      <c r="O126" s="16">
        <f t="shared" si="47"/>
        <v>95.427435387674</v>
      </c>
      <c r="P126" s="16">
        <f t="shared" si="48"/>
        <v>28.328611898017</v>
      </c>
      <c r="Q126" s="14">
        <v>100</v>
      </c>
      <c r="R126" s="16">
        <f t="shared" si="49"/>
        <v>101.173613921489</v>
      </c>
      <c r="S126" s="16">
        <f t="shared" si="50"/>
        <v>16.208104052026</v>
      </c>
      <c r="T126" s="14">
        <v>27</v>
      </c>
      <c r="U126" s="16">
        <f t="shared" si="51"/>
        <v>135.067533766883</v>
      </c>
    </row>
    <row r="127" ht="14.25" spans="1:21">
      <c r="A127" s="14">
        <v>125</v>
      </c>
      <c r="B127" s="15" t="s">
        <v>267</v>
      </c>
      <c r="C127" s="16">
        <f t="shared" si="39"/>
        <v>69.8972211289952</v>
      </c>
      <c r="D127" s="17">
        <f t="shared" si="40"/>
        <v>16.4580824125007</v>
      </c>
      <c r="E127" s="18" t="s">
        <v>268</v>
      </c>
      <c r="F127" s="16">
        <f t="shared" si="41"/>
        <v>49.8729770075778</v>
      </c>
      <c r="G127" s="16">
        <f t="shared" si="42"/>
        <v>18.6915887850467</v>
      </c>
      <c r="H127" s="19">
        <v>7</v>
      </c>
      <c r="I127" s="16">
        <f t="shared" si="43"/>
        <v>93.4579439252336</v>
      </c>
      <c r="J127" s="16">
        <f t="shared" si="44"/>
        <v>2.78474320241692</v>
      </c>
      <c r="K127" s="23">
        <v>12.29</v>
      </c>
      <c r="L127" s="16">
        <f t="shared" si="45"/>
        <v>92.8247734138973</v>
      </c>
      <c r="M127" s="16">
        <f t="shared" si="46"/>
        <v>3.63419483101392</v>
      </c>
      <c r="N127" s="24">
        <v>4.57</v>
      </c>
      <c r="O127" s="16">
        <f t="shared" si="47"/>
        <v>90.8548707753479</v>
      </c>
      <c r="P127" s="16">
        <f t="shared" si="48"/>
        <v>28.328611898017</v>
      </c>
      <c r="Q127" s="14">
        <v>100</v>
      </c>
      <c r="R127" s="16">
        <f t="shared" si="49"/>
        <v>101.173613921489</v>
      </c>
      <c r="S127" s="16">
        <f t="shared" si="50"/>
        <v>0</v>
      </c>
      <c r="T127" s="14">
        <v>0</v>
      </c>
      <c r="U127" s="16">
        <f t="shared" si="51"/>
        <v>0</v>
      </c>
    </row>
    <row r="128" ht="14.25" spans="1:21">
      <c r="A128" s="14">
        <v>126</v>
      </c>
      <c r="B128" s="15" t="s">
        <v>269</v>
      </c>
      <c r="C128" s="16">
        <f t="shared" si="39"/>
        <v>69.8911343276926</v>
      </c>
      <c r="D128" s="17">
        <f t="shared" si="40"/>
        <v>16.1104589761323</v>
      </c>
      <c r="E128" s="18" t="s">
        <v>270</v>
      </c>
      <c r="F128" s="16">
        <f t="shared" si="41"/>
        <v>48.8195726549465</v>
      </c>
      <c r="G128" s="16">
        <f t="shared" si="42"/>
        <v>12.0160213618158</v>
      </c>
      <c r="H128" s="19">
        <v>4.5</v>
      </c>
      <c r="I128" s="16">
        <f t="shared" si="43"/>
        <v>60.0801068090788</v>
      </c>
      <c r="J128" s="16">
        <f t="shared" si="44"/>
        <v>3.58006042296072</v>
      </c>
      <c r="K128" s="23">
        <v>15.8</v>
      </c>
      <c r="L128" s="16">
        <f t="shared" si="45"/>
        <v>119.335347432024</v>
      </c>
      <c r="M128" s="16">
        <f t="shared" si="46"/>
        <v>4.45328031809145</v>
      </c>
      <c r="N128" s="24">
        <v>5.6</v>
      </c>
      <c r="O128" s="16">
        <f t="shared" si="47"/>
        <v>111.332007952286</v>
      </c>
      <c r="P128" s="16">
        <f t="shared" si="48"/>
        <v>28.328611898017</v>
      </c>
      <c r="Q128" s="14">
        <v>100</v>
      </c>
      <c r="R128" s="16">
        <f t="shared" si="49"/>
        <v>101.173613921489</v>
      </c>
      <c r="S128" s="16">
        <f t="shared" si="50"/>
        <v>5.40270135067534</v>
      </c>
      <c r="T128" s="14">
        <v>9</v>
      </c>
      <c r="U128" s="16">
        <f t="shared" si="51"/>
        <v>45.0225112556278</v>
      </c>
    </row>
    <row r="129" ht="14.25" spans="1:21">
      <c r="A129" s="14">
        <v>127</v>
      </c>
      <c r="B129" s="15" t="s">
        <v>271</v>
      </c>
      <c r="C129" s="16">
        <f t="shared" si="39"/>
        <v>69.6954403254358</v>
      </c>
      <c r="D129" s="17">
        <f t="shared" si="40"/>
        <v>27.5141547558722</v>
      </c>
      <c r="E129" s="18" t="s">
        <v>272</v>
      </c>
      <c r="F129" s="16">
        <f t="shared" si="41"/>
        <v>83.3762265329461</v>
      </c>
      <c r="G129" s="16">
        <f t="shared" si="42"/>
        <v>5.34045393858478</v>
      </c>
      <c r="H129" s="19">
        <v>2</v>
      </c>
      <c r="I129" s="16">
        <f t="shared" si="43"/>
        <v>26.7022696929239</v>
      </c>
      <c r="J129" s="16">
        <f t="shared" si="44"/>
        <v>2.94561933534743</v>
      </c>
      <c r="K129" s="23">
        <v>13</v>
      </c>
      <c r="L129" s="16">
        <f t="shared" si="45"/>
        <v>98.1873111782477</v>
      </c>
      <c r="M129" s="16">
        <f t="shared" si="46"/>
        <v>5.56660039761432</v>
      </c>
      <c r="N129" s="24">
        <v>7</v>
      </c>
      <c r="O129" s="16">
        <f t="shared" si="47"/>
        <v>139.165009940358</v>
      </c>
      <c r="P129" s="16">
        <f t="shared" si="48"/>
        <v>28.328611898017</v>
      </c>
      <c r="Q129" s="14">
        <v>100</v>
      </c>
      <c r="R129" s="16">
        <f t="shared" si="49"/>
        <v>101.173613921489</v>
      </c>
      <c r="S129" s="16">
        <f t="shared" si="50"/>
        <v>0</v>
      </c>
      <c r="T129" s="14">
        <v>0</v>
      </c>
      <c r="U129" s="16">
        <f t="shared" si="51"/>
        <v>0</v>
      </c>
    </row>
    <row r="130" ht="14.25" spans="1:21">
      <c r="A130" s="14">
        <v>128</v>
      </c>
      <c r="B130" s="15" t="s">
        <v>273</v>
      </c>
      <c r="C130" s="16">
        <f t="shared" si="39"/>
        <v>69.3804430432316</v>
      </c>
      <c r="D130" s="17">
        <f t="shared" si="40"/>
        <v>6.43410834078478</v>
      </c>
      <c r="E130" s="18" t="s">
        <v>274</v>
      </c>
      <c r="F130" s="16">
        <f t="shared" si="41"/>
        <v>19.4972980023781</v>
      </c>
      <c r="G130" s="16">
        <f t="shared" si="42"/>
        <v>22.6969292389853</v>
      </c>
      <c r="H130" s="19">
        <v>8.5</v>
      </c>
      <c r="I130" s="16">
        <f t="shared" si="43"/>
        <v>113.484646194927</v>
      </c>
      <c r="J130" s="16">
        <f t="shared" si="44"/>
        <v>3.73867069486405</v>
      </c>
      <c r="K130" s="23">
        <v>16.5</v>
      </c>
      <c r="L130" s="16">
        <f t="shared" si="45"/>
        <v>124.622356495468</v>
      </c>
      <c r="M130" s="16">
        <f t="shared" si="46"/>
        <v>3.37972166998012</v>
      </c>
      <c r="N130" s="24">
        <v>4.25</v>
      </c>
      <c r="O130" s="16">
        <f t="shared" si="47"/>
        <v>84.493041749503</v>
      </c>
      <c r="P130" s="16">
        <f t="shared" si="48"/>
        <v>28.328611898017</v>
      </c>
      <c r="Q130" s="14">
        <v>100</v>
      </c>
      <c r="R130" s="16">
        <f t="shared" si="49"/>
        <v>101.173613921489</v>
      </c>
      <c r="S130" s="16">
        <f t="shared" si="50"/>
        <v>4.8024012006003</v>
      </c>
      <c r="T130" s="14">
        <v>8</v>
      </c>
      <c r="U130" s="16">
        <f t="shared" si="51"/>
        <v>40.0200100050025</v>
      </c>
    </row>
    <row r="131" ht="14.25" spans="1:21">
      <c r="A131" s="14">
        <v>129</v>
      </c>
      <c r="B131" s="15" t="s">
        <v>275</v>
      </c>
      <c r="C131" s="16">
        <f t="shared" ref="C131:C162" si="52">D131+J131+G131+M131+P131+S131</f>
        <v>69.2608725392942</v>
      </c>
      <c r="D131" s="17">
        <f t="shared" ref="D131:D162" si="53">F131*0.33</f>
        <v>21.3228884140568</v>
      </c>
      <c r="E131" s="18" t="s">
        <v>276</v>
      </c>
      <c r="F131" s="16">
        <f t="shared" ref="F131:F162" si="54">100*(E131/2949403.04)</f>
        <v>64.6148133759298</v>
      </c>
      <c r="G131" s="16">
        <f t="shared" ref="G131:G162" si="55">I131*0.2</f>
        <v>9.34579439252336</v>
      </c>
      <c r="H131" s="19">
        <v>3.5</v>
      </c>
      <c r="I131" s="16">
        <f t="shared" ref="I131:I162" si="56">100*(H131/7.49)</f>
        <v>46.7289719626168</v>
      </c>
      <c r="J131" s="16">
        <f t="shared" ref="J131:J162" si="57">L131*0.03</f>
        <v>3.12688821752266</v>
      </c>
      <c r="K131" s="23">
        <v>13.8</v>
      </c>
      <c r="L131" s="16">
        <f t="shared" ref="L131:L162" si="58">100*(K131/13.24)</f>
        <v>104.229607250755</v>
      </c>
      <c r="M131" s="16">
        <f t="shared" ref="M131:M162" si="59">O131*0.04</f>
        <v>4.1351888667992</v>
      </c>
      <c r="N131" s="24">
        <v>5.2</v>
      </c>
      <c r="O131" s="16">
        <f t="shared" ref="O131:O162" si="60">100*(N131/5.03)</f>
        <v>103.37972166998</v>
      </c>
      <c r="P131" s="16">
        <f t="shared" ref="P131:P162" si="61">R131*0.28</f>
        <v>28.328611898017</v>
      </c>
      <c r="Q131" s="14">
        <v>100</v>
      </c>
      <c r="R131" s="16">
        <f t="shared" ref="R131:R162" si="62">100*(Q131/98.84)</f>
        <v>101.173613921489</v>
      </c>
      <c r="S131" s="16">
        <f t="shared" ref="S131:S162" si="63">U131*0.12</f>
        <v>3.00150075037519</v>
      </c>
      <c r="T131" s="14">
        <v>5</v>
      </c>
      <c r="U131" s="16">
        <f t="shared" ref="U131:U162" si="64">100*(T131/19.99)</f>
        <v>25.0125062531266</v>
      </c>
    </row>
    <row r="132" ht="14.25" spans="1:21">
      <c r="A132" s="14">
        <v>130</v>
      </c>
      <c r="B132" s="15" t="s">
        <v>277</v>
      </c>
      <c r="C132" s="16">
        <f t="shared" si="52"/>
        <v>68.9514641793576</v>
      </c>
      <c r="D132" s="17">
        <f t="shared" si="53"/>
        <v>17.1458330767842</v>
      </c>
      <c r="E132" s="18" t="s">
        <v>278</v>
      </c>
      <c r="F132" s="16">
        <f t="shared" si="54"/>
        <v>51.9570699296492</v>
      </c>
      <c r="G132" s="16">
        <f t="shared" si="55"/>
        <v>13.3511348464619</v>
      </c>
      <c r="H132" s="19">
        <v>5</v>
      </c>
      <c r="I132" s="16">
        <f t="shared" si="56"/>
        <v>66.7556742323097</v>
      </c>
      <c r="J132" s="16">
        <f t="shared" si="57"/>
        <v>3.62537764350453</v>
      </c>
      <c r="K132" s="23">
        <v>16</v>
      </c>
      <c r="L132" s="16">
        <f t="shared" si="58"/>
        <v>120.845921450151</v>
      </c>
      <c r="M132" s="16">
        <f t="shared" si="59"/>
        <v>3.49900596421471</v>
      </c>
      <c r="N132" s="24">
        <v>4.4</v>
      </c>
      <c r="O132" s="16">
        <f t="shared" si="60"/>
        <v>87.4751491053678</v>
      </c>
      <c r="P132" s="16">
        <f t="shared" si="61"/>
        <v>28.328611898017</v>
      </c>
      <c r="Q132" s="14">
        <v>100</v>
      </c>
      <c r="R132" s="16">
        <f t="shared" si="62"/>
        <v>101.173613921489</v>
      </c>
      <c r="S132" s="16">
        <f t="shared" si="63"/>
        <v>3.00150075037519</v>
      </c>
      <c r="T132" s="14">
        <v>5</v>
      </c>
      <c r="U132" s="16">
        <f t="shared" si="64"/>
        <v>25.0125062531266</v>
      </c>
    </row>
    <row r="133" ht="14.25" spans="1:21">
      <c r="A133" s="14">
        <v>131</v>
      </c>
      <c r="B133" s="15" t="s">
        <v>279</v>
      </c>
      <c r="C133" s="16">
        <f t="shared" si="52"/>
        <v>68.8454894066808</v>
      </c>
      <c r="D133" s="17">
        <f t="shared" si="53"/>
        <v>9.39483129779374</v>
      </c>
      <c r="E133" s="18" t="s">
        <v>280</v>
      </c>
      <c r="F133" s="16">
        <f t="shared" si="54"/>
        <v>28.4691857508901</v>
      </c>
      <c r="G133" s="16">
        <f t="shared" si="55"/>
        <v>22.6969292389853</v>
      </c>
      <c r="H133" s="19">
        <v>8.5</v>
      </c>
      <c r="I133" s="16">
        <f t="shared" si="56"/>
        <v>113.484646194927</v>
      </c>
      <c r="J133" s="16">
        <f t="shared" si="57"/>
        <v>4.05135951661631</v>
      </c>
      <c r="K133" s="23">
        <v>17.88</v>
      </c>
      <c r="L133" s="16">
        <f t="shared" si="58"/>
        <v>135.045317220544</v>
      </c>
      <c r="M133" s="16">
        <f t="shared" si="59"/>
        <v>4.37375745526839</v>
      </c>
      <c r="N133" s="24">
        <v>5.5</v>
      </c>
      <c r="O133" s="16">
        <f t="shared" si="60"/>
        <v>109.34393638171</v>
      </c>
      <c r="P133" s="16">
        <f t="shared" si="61"/>
        <v>28.328611898017</v>
      </c>
      <c r="Q133" s="14">
        <v>100</v>
      </c>
      <c r="R133" s="16">
        <f t="shared" si="62"/>
        <v>101.173613921489</v>
      </c>
      <c r="S133" s="16">
        <f t="shared" si="63"/>
        <v>0</v>
      </c>
      <c r="T133" s="14">
        <v>0</v>
      </c>
      <c r="U133" s="16">
        <f t="shared" si="64"/>
        <v>0</v>
      </c>
    </row>
    <row r="134" ht="14.25" spans="1:21">
      <c r="A134" s="14">
        <v>132</v>
      </c>
      <c r="B134" s="15" t="s">
        <v>281</v>
      </c>
      <c r="C134" s="16">
        <f t="shared" si="52"/>
        <v>68.7886794878412</v>
      </c>
      <c r="D134" s="17">
        <f t="shared" si="53"/>
        <v>8.32637935776997</v>
      </c>
      <c r="E134" s="18" t="s">
        <v>282</v>
      </c>
      <c r="F134" s="16">
        <f t="shared" si="54"/>
        <v>25.2314525993029</v>
      </c>
      <c r="G134" s="16">
        <f t="shared" si="55"/>
        <v>21.3618157543391</v>
      </c>
      <c r="H134" s="19">
        <v>8</v>
      </c>
      <c r="I134" s="16">
        <f t="shared" si="56"/>
        <v>106.809078771696</v>
      </c>
      <c r="J134" s="16">
        <f t="shared" si="57"/>
        <v>4.19184290030211</v>
      </c>
      <c r="K134" s="23">
        <v>18.5</v>
      </c>
      <c r="L134" s="16">
        <f t="shared" si="58"/>
        <v>139.728096676737</v>
      </c>
      <c r="M134" s="16">
        <f t="shared" si="59"/>
        <v>3.57852882703777</v>
      </c>
      <c r="N134" s="24">
        <v>4.5</v>
      </c>
      <c r="O134" s="16">
        <f t="shared" si="60"/>
        <v>89.4632206759443</v>
      </c>
      <c r="P134" s="16">
        <f t="shared" si="61"/>
        <v>28.328611898017</v>
      </c>
      <c r="Q134" s="14">
        <v>100</v>
      </c>
      <c r="R134" s="16">
        <f t="shared" si="62"/>
        <v>101.173613921489</v>
      </c>
      <c r="S134" s="16">
        <f t="shared" si="63"/>
        <v>3.00150075037519</v>
      </c>
      <c r="T134" s="14">
        <v>5</v>
      </c>
      <c r="U134" s="16">
        <f t="shared" si="64"/>
        <v>25.0125062531266</v>
      </c>
    </row>
    <row r="135" ht="14.25" spans="1:21">
      <c r="A135" s="14">
        <v>133</v>
      </c>
      <c r="B135" s="15" t="s">
        <v>283</v>
      </c>
      <c r="C135" s="16">
        <f t="shared" si="52"/>
        <v>68.6502688361942</v>
      </c>
      <c r="D135" s="17">
        <f t="shared" si="53"/>
        <v>10.2815136652195</v>
      </c>
      <c r="E135" s="18" t="s">
        <v>284</v>
      </c>
      <c r="F135" s="16">
        <f t="shared" si="54"/>
        <v>31.1561020158167</v>
      </c>
      <c r="G135" s="16">
        <f t="shared" si="55"/>
        <v>22.6969292389853</v>
      </c>
      <c r="H135" s="19">
        <v>8.5</v>
      </c>
      <c r="I135" s="16">
        <f t="shared" si="56"/>
        <v>113.484646194927</v>
      </c>
      <c r="J135" s="16">
        <f t="shared" si="57"/>
        <v>2.99546827794562</v>
      </c>
      <c r="K135" s="36">
        <v>13.22</v>
      </c>
      <c r="L135" s="16">
        <f t="shared" si="58"/>
        <v>99.8489425981873</v>
      </c>
      <c r="M135" s="16">
        <f t="shared" si="59"/>
        <v>3.71371769383698</v>
      </c>
      <c r="N135" s="24">
        <v>4.67</v>
      </c>
      <c r="O135" s="16">
        <f t="shared" si="60"/>
        <v>92.8429423459245</v>
      </c>
      <c r="P135" s="16">
        <f t="shared" si="61"/>
        <v>27.7620396600567</v>
      </c>
      <c r="Q135" s="14">
        <v>98</v>
      </c>
      <c r="R135" s="16">
        <f t="shared" si="62"/>
        <v>99.1501416430595</v>
      </c>
      <c r="S135" s="16">
        <f t="shared" si="63"/>
        <v>1.20060030015008</v>
      </c>
      <c r="T135" s="14">
        <v>2</v>
      </c>
      <c r="U135" s="16">
        <f t="shared" si="64"/>
        <v>10.0050025012506</v>
      </c>
    </row>
    <row r="136" ht="14.25" spans="1:21">
      <c r="A136" s="14">
        <v>134</v>
      </c>
      <c r="B136" s="15" t="s">
        <v>285</v>
      </c>
      <c r="C136" s="16">
        <f t="shared" si="52"/>
        <v>68.1699280848164</v>
      </c>
      <c r="D136" s="17">
        <f t="shared" si="53"/>
        <v>20.6490810018288</v>
      </c>
      <c r="E136" s="18" t="s">
        <v>286</v>
      </c>
      <c r="F136" s="16">
        <f t="shared" si="54"/>
        <v>62.5729727328144</v>
      </c>
      <c r="G136" s="16">
        <f t="shared" si="55"/>
        <v>13.3511348464619</v>
      </c>
      <c r="H136" s="19">
        <v>5</v>
      </c>
      <c r="I136" s="16">
        <f t="shared" si="56"/>
        <v>66.7556742323097</v>
      </c>
      <c r="J136" s="16">
        <f t="shared" si="57"/>
        <v>1.49546827794562</v>
      </c>
      <c r="K136" s="23">
        <v>6.6</v>
      </c>
      <c r="L136" s="16">
        <f t="shared" si="58"/>
        <v>49.8489425981873</v>
      </c>
      <c r="M136" s="16">
        <f t="shared" si="59"/>
        <v>2.54473161033797</v>
      </c>
      <c r="N136" s="24">
        <v>3.2</v>
      </c>
      <c r="O136" s="16">
        <f t="shared" si="60"/>
        <v>63.6182902584493</v>
      </c>
      <c r="P136" s="16">
        <f t="shared" si="61"/>
        <v>28.328611898017</v>
      </c>
      <c r="Q136" s="14">
        <v>100</v>
      </c>
      <c r="R136" s="16">
        <f t="shared" si="62"/>
        <v>101.173613921489</v>
      </c>
      <c r="S136" s="16">
        <f t="shared" si="63"/>
        <v>1.80090045022511</v>
      </c>
      <c r="T136" s="14">
        <v>3</v>
      </c>
      <c r="U136" s="16">
        <f t="shared" si="64"/>
        <v>15.0075037518759</v>
      </c>
    </row>
    <row r="137" ht="14.25" spans="1:21">
      <c r="A137" s="14">
        <v>135</v>
      </c>
      <c r="B137" s="15" t="s">
        <v>287</v>
      </c>
      <c r="C137" s="16">
        <f t="shared" si="52"/>
        <v>68.0754208261589</v>
      </c>
      <c r="D137" s="17">
        <f t="shared" si="53"/>
        <v>7.06755082208093</v>
      </c>
      <c r="E137" s="18" t="s">
        <v>288</v>
      </c>
      <c r="F137" s="16">
        <f t="shared" si="54"/>
        <v>21.4168206729725</v>
      </c>
      <c r="G137" s="16">
        <f t="shared" si="55"/>
        <v>20.0267022696929</v>
      </c>
      <c r="H137" s="19">
        <v>7.5</v>
      </c>
      <c r="I137" s="16">
        <f t="shared" si="56"/>
        <v>100.133511348465</v>
      </c>
      <c r="J137" s="16">
        <f t="shared" si="57"/>
        <v>2.78474320241692</v>
      </c>
      <c r="K137" s="23">
        <v>12.29</v>
      </c>
      <c r="L137" s="16">
        <f t="shared" si="58"/>
        <v>92.8247734138973</v>
      </c>
      <c r="M137" s="16">
        <f t="shared" si="59"/>
        <v>3.8648111332008</v>
      </c>
      <c r="N137" s="24">
        <v>4.86</v>
      </c>
      <c r="O137" s="16">
        <f t="shared" si="60"/>
        <v>96.6202783300199</v>
      </c>
      <c r="P137" s="16">
        <f t="shared" si="61"/>
        <v>28.328611898017</v>
      </c>
      <c r="Q137" s="14">
        <v>100</v>
      </c>
      <c r="R137" s="16">
        <f t="shared" si="62"/>
        <v>101.173613921489</v>
      </c>
      <c r="S137" s="16">
        <f t="shared" si="63"/>
        <v>6.00300150075038</v>
      </c>
      <c r="T137" s="14">
        <v>10</v>
      </c>
      <c r="U137" s="16">
        <f t="shared" si="64"/>
        <v>50.0250125062531</v>
      </c>
    </row>
    <row r="138" ht="14.25" spans="1:21">
      <c r="A138" s="14">
        <v>136</v>
      </c>
      <c r="B138" s="15" t="s">
        <v>289</v>
      </c>
      <c r="C138" s="16">
        <f t="shared" si="52"/>
        <v>68.0649066285832</v>
      </c>
      <c r="D138" s="17">
        <f t="shared" si="53"/>
        <v>9.8453048892226</v>
      </c>
      <c r="E138" s="18" t="s">
        <v>290</v>
      </c>
      <c r="F138" s="16">
        <f t="shared" si="54"/>
        <v>29.8342572400685</v>
      </c>
      <c r="G138" s="16">
        <f t="shared" si="55"/>
        <v>16.0213618157543</v>
      </c>
      <c r="H138" s="19">
        <v>6</v>
      </c>
      <c r="I138" s="16">
        <f t="shared" si="56"/>
        <v>80.1068090787717</v>
      </c>
      <c r="J138" s="16">
        <f t="shared" si="57"/>
        <v>3.8904833836858</v>
      </c>
      <c r="K138" s="23">
        <v>17.17</v>
      </c>
      <c r="L138" s="16">
        <f t="shared" si="58"/>
        <v>129.682779456193</v>
      </c>
      <c r="M138" s="16">
        <f t="shared" si="59"/>
        <v>3.97614314115308</v>
      </c>
      <c r="N138" s="24">
        <v>5</v>
      </c>
      <c r="O138" s="16">
        <f t="shared" si="60"/>
        <v>99.403578528827</v>
      </c>
      <c r="P138" s="16">
        <f t="shared" si="61"/>
        <v>28.328611898017</v>
      </c>
      <c r="Q138" s="14">
        <v>100</v>
      </c>
      <c r="R138" s="16">
        <f t="shared" si="62"/>
        <v>101.173613921489</v>
      </c>
      <c r="S138" s="16">
        <f t="shared" si="63"/>
        <v>6.00300150075038</v>
      </c>
      <c r="T138" s="14">
        <v>10</v>
      </c>
      <c r="U138" s="16">
        <f t="shared" si="64"/>
        <v>50.0250125062531</v>
      </c>
    </row>
    <row r="139" ht="14.25" spans="1:21">
      <c r="A139" s="14">
        <v>137</v>
      </c>
      <c r="B139" s="15" t="s">
        <v>291</v>
      </c>
      <c r="C139" s="16">
        <f t="shared" si="52"/>
        <v>67.6588328967911</v>
      </c>
      <c r="D139" s="17">
        <f t="shared" si="53"/>
        <v>6.96826941630873</v>
      </c>
      <c r="E139" s="18" t="s">
        <v>292</v>
      </c>
      <c r="F139" s="16">
        <f t="shared" si="54"/>
        <v>21.1159679282083</v>
      </c>
      <c r="G139" s="16">
        <f t="shared" si="55"/>
        <v>21.3618157543391</v>
      </c>
      <c r="H139" s="19">
        <v>8</v>
      </c>
      <c r="I139" s="16">
        <f t="shared" si="56"/>
        <v>106.809078771696</v>
      </c>
      <c r="J139" s="16">
        <f t="shared" si="57"/>
        <v>4.22129909365559</v>
      </c>
      <c r="K139" s="23">
        <v>18.63</v>
      </c>
      <c r="L139" s="16">
        <f t="shared" si="58"/>
        <v>140.70996978852</v>
      </c>
      <c r="M139" s="16">
        <f t="shared" si="59"/>
        <v>3.77733598409543</v>
      </c>
      <c r="N139" s="24">
        <v>4.75</v>
      </c>
      <c r="O139" s="16">
        <f t="shared" si="60"/>
        <v>94.4333996023857</v>
      </c>
      <c r="P139" s="16">
        <f t="shared" si="61"/>
        <v>28.328611898017</v>
      </c>
      <c r="Q139" s="14">
        <v>100</v>
      </c>
      <c r="R139" s="16">
        <f t="shared" si="62"/>
        <v>101.173613921489</v>
      </c>
      <c r="S139" s="16">
        <f t="shared" si="63"/>
        <v>3.00150075037519</v>
      </c>
      <c r="T139" s="14">
        <v>5</v>
      </c>
      <c r="U139" s="16">
        <f t="shared" si="64"/>
        <v>25.0125062531266</v>
      </c>
    </row>
    <row r="140" ht="14.25" spans="1:21">
      <c r="A140" s="14">
        <v>138</v>
      </c>
      <c r="B140" s="15" t="s">
        <v>293</v>
      </c>
      <c r="C140" s="16">
        <f t="shared" si="52"/>
        <v>67.3825187820038</v>
      </c>
      <c r="D140" s="17">
        <f t="shared" si="53"/>
        <v>10.8825330701497</v>
      </c>
      <c r="E140" s="18" t="s">
        <v>294</v>
      </c>
      <c r="F140" s="16">
        <f t="shared" si="54"/>
        <v>32.9773729398475</v>
      </c>
      <c r="G140" s="16">
        <f t="shared" si="55"/>
        <v>21.3618157543391</v>
      </c>
      <c r="H140" s="19">
        <v>8</v>
      </c>
      <c r="I140" s="16">
        <f t="shared" si="56"/>
        <v>106.809078771696</v>
      </c>
      <c r="J140" s="16">
        <f t="shared" si="57"/>
        <v>2.43580060422961</v>
      </c>
      <c r="K140" s="23">
        <v>10.75</v>
      </c>
      <c r="L140" s="16">
        <f t="shared" si="58"/>
        <v>81.1933534743202</v>
      </c>
      <c r="M140" s="16">
        <f t="shared" si="59"/>
        <v>4.37375745526839</v>
      </c>
      <c r="N140" s="24">
        <v>5.5</v>
      </c>
      <c r="O140" s="16">
        <f t="shared" si="60"/>
        <v>109.34393638171</v>
      </c>
      <c r="P140" s="16">
        <f t="shared" si="61"/>
        <v>28.328611898017</v>
      </c>
      <c r="Q140" s="14">
        <v>100</v>
      </c>
      <c r="R140" s="16">
        <f t="shared" si="62"/>
        <v>101.173613921489</v>
      </c>
      <c r="S140" s="16">
        <f t="shared" si="63"/>
        <v>0</v>
      </c>
      <c r="T140" s="14">
        <v>0</v>
      </c>
      <c r="U140" s="16">
        <f t="shared" si="64"/>
        <v>0</v>
      </c>
    </row>
    <row r="141" ht="14.25" spans="1:21">
      <c r="A141" s="14">
        <v>139</v>
      </c>
      <c r="B141" s="15" t="s">
        <v>295</v>
      </c>
      <c r="C141" s="16">
        <f t="shared" si="52"/>
        <v>67.0836813858576</v>
      </c>
      <c r="D141" s="17">
        <f t="shared" si="53"/>
        <v>14.358288892928</v>
      </c>
      <c r="E141" s="18" t="s">
        <v>296</v>
      </c>
      <c r="F141" s="16">
        <f t="shared" si="54"/>
        <v>43.509966342206</v>
      </c>
      <c r="G141" s="16">
        <f t="shared" si="55"/>
        <v>18.6915887850467</v>
      </c>
      <c r="H141" s="19">
        <v>7</v>
      </c>
      <c r="I141" s="16">
        <f t="shared" si="56"/>
        <v>93.4579439252336</v>
      </c>
      <c r="J141" s="16">
        <f t="shared" si="57"/>
        <v>2.07099697885196</v>
      </c>
      <c r="K141" s="23">
        <v>9.14</v>
      </c>
      <c r="L141" s="16">
        <f t="shared" si="58"/>
        <v>69.0332326283988</v>
      </c>
      <c r="M141" s="16">
        <f t="shared" si="59"/>
        <v>3.63419483101392</v>
      </c>
      <c r="N141" s="24">
        <v>4.57</v>
      </c>
      <c r="O141" s="16">
        <f t="shared" si="60"/>
        <v>90.8548707753479</v>
      </c>
      <c r="P141" s="16">
        <f t="shared" si="61"/>
        <v>28.328611898017</v>
      </c>
      <c r="Q141" s="14">
        <v>100</v>
      </c>
      <c r="R141" s="16">
        <f t="shared" si="62"/>
        <v>101.173613921489</v>
      </c>
      <c r="S141" s="16">
        <f t="shared" si="63"/>
        <v>0</v>
      </c>
      <c r="T141" s="14">
        <v>0</v>
      </c>
      <c r="U141" s="16">
        <f t="shared" si="64"/>
        <v>0</v>
      </c>
    </row>
    <row r="142" ht="14.25" spans="1:21">
      <c r="A142" s="14">
        <v>140</v>
      </c>
      <c r="B142" s="15" t="s">
        <v>297</v>
      </c>
      <c r="C142" s="16">
        <f t="shared" si="52"/>
        <v>66.6283161237976</v>
      </c>
      <c r="D142" s="17">
        <f t="shared" si="53"/>
        <v>3.81290305105266</v>
      </c>
      <c r="E142" s="18" t="s">
        <v>298</v>
      </c>
      <c r="F142" s="16">
        <f t="shared" si="54"/>
        <v>11.5542516698566</v>
      </c>
      <c r="G142" s="16">
        <f t="shared" si="55"/>
        <v>26.7022696929239</v>
      </c>
      <c r="H142" s="19">
        <v>10</v>
      </c>
      <c r="I142" s="16">
        <f t="shared" si="56"/>
        <v>133.511348464619</v>
      </c>
      <c r="J142" s="16">
        <f t="shared" si="57"/>
        <v>3.17220543806647</v>
      </c>
      <c r="K142" s="23">
        <v>14</v>
      </c>
      <c r="L142" s="16">
        <f t="shared" si="58"/>
        <v>105.740181268882</v>
      </c>
      <c r="M142" s="16">
        <f t="shared" si="59"/>
        <v>4.61232604373757</v>
      </c>
      <c r="N142" s="24">
        <v>5.8</v>
      </c>
      <c r="O142" s="16">
        <f t="shared" si="60"/>
        <v>115.308151093439</v>
      </c>
      <c r="P142" s="16">
        <f t="shared" si="61"/>
        <v>28.328611898017</v>
      </c>
      <c r="Q142" s="14">
        <v>100</v>
      </c>
      <c r="R142" s="16">
        <f t="shared" si="62"/>
        <v>101.173613921489</v>
      </c>
      <c r="S142" s="16">
        <f t="shared" si="63"/>
        <v>0</v>
      </c>
      <c r="T142" s="14">
        <v>0</v>
      </c>
      <c r="U142" s="16">
        <f t="shared" si="64"/>
        <v>0</v>
      </c>
    </row>
    <row r="143" ht="14.25" spans="1:21">
      <c r="A143" s="14">
        <v>141</v>
      </c>
      <c r="B143" s="15" t="s">
        <v>299</v>
      </c>
      <c r="C143" s="16">
        <f t="shared" si="52"/>
        <v>65.802631905123</v>
      </c>
      <c r="D143" s="17">
        <f t="shared" si="53"/>
        <v>10.2563503799738</v>
      </c>
      <c r="E143" s="18" t="s">
        <v>300</v>
      </c>
      <c r="F143" s="16">
        <f t="shared" si="54"/>
        <v>31.0798496362844</v>
      </c>
      <c r="G143" s="16">
        <f t="shared" si="55"/>
        <v>12.0160213618158</v>
      </c>
      <c r="H143" s="19">
        <v>4.5</v>
      </c>
      <c r="I143" s="16">
        <f t="shared" si="56"/>
        <v>60.0801068090788</v>
      </c>
      <c r="J143" s="16">
        <f t="shared" si="57"/>
        <v>4.02190332326284</v>
      </c>
      <c r="K143" s="23">
        <v>17.75</v>
      </c>
      <c r="L143" s="16">
        <f t="shared" si="58"/>
        <v>134.063444108761</v>
      </c>
      <c r="M143" s="16">
        <f t="shared" si="59"/>
        <v>3.97614314115308</v>
      </c>
      <c r="N143" s="24">
        <v>5</v>
      </c>
      <c r="O143" s="16">
        <f t="shared" si="60"/>
        <v>99.403578528827</v>
      </c>
      <c r="P143" s="16">
        <f t="shared" si="61"/>
        <v>28.328611898017</v>
      </c>
      <c r="Q143" s="14">
        <v>100</v>
      </c>
      <c r="R143" s="16">
        <f t="shared" si="62"/>
        <v>101.173613921489</v>
      </c>
      <c r="S143" s="16">
        <f t="shared" si="63"/>
        <v>7.20360180090045</v>
      </c>
      <c r="T143" s="14">
        <v>12</v>
      </c>
      <c r="U143" s="16">
        <f t="shared" si="64"/>
        <v>60.0300150075038</v>
      </c>
    </row>
    <row r="144" ht="14.25" spans="1:21">
      <c r="A144" s="14">
        <v>142</v>
      </c>
      <c r="B144" s="15" t="s">
        <v>301</v>
      </c>
      <c r="C144" s="16">
        <f t="shared" si="52"/>
        <v>65.6852873101984</v>
      </c>
      <c r="D144" s="17">
        <f t="shared" si="53"/>
        <v>6.33648129690678</v>
      </c>
      <c r="E144" s="18" t="s">
        <v>302</v>
      </c>
      <c r="F144" s="16">
        <f t="shared" si="54"/>
        <v>19.2014584754751</v>
      </c>
      <c r="G144" s="16">
        <f t="shared" si="55"/>
        <v>13.3511348464619</v>
      </c>
      <c r="H144" s="19">
        <v>5</v>
      </c>
      <c r="I144" s="16">
        <f t="shared" si="56"/>
        <v>66.7556742323097</v>
      </c>
      <c r="J144" s="16">
        <f t="shared" si="57"/>
        <v>2.7643504531722</v>
      </c>
      <c r="K144" s="23">
        <v>12.2</v>
      </c>
      <c r="L144" s="16">
        <f t="shared" si="58"/>
        <v>92.1450151057402</v>
      </c>
      <c r="M144" s="16">
        <f t="shared" si="59"/>
        <v>3.49900596421471</v>
      </c>
      <c r="N144" s="24">
        <v>4.4</v>
      </c>
      <c r="O144" s="16">
        <f t="shared" si="60"/>
        <v>87.4751491053678</v>
      </c>
      <c r="P144" s="16">
        <f t="shared" si="61"/>
        <v>28.328611898017</v>
      </c>
      <c r="Q144" s="14">
        <v>100</v>
      </c>
      <c r="R144" s="16">
        <f t="shared" si="62"/>
        <v>101.173613921489</v>
      </c>
      <c r="S144" s="16">
        <f t="shared" si="63"/>
        <v>11.4057028514257</v>
      </c>
      <c r="T144" s="14">
        <v>19</v>
      </c>
      <c r="U144" s="16">
        <f t="shared" si="64"/>
        <v>95.047523761881</v>
      </c>
    </row>
    <row r="145" ht="14.25" spans="1:21">
      <c r="A145" s="14">
        <v>143</v>
      </c>
      <c r="B145" s="15" t="s">
        <v>303</v>
      </c>
      <c r="C145" s="16">
        <f t="shared" si="52"/>
        <v>65.1291209263918</v>
      </c>
      <c r="D145" s="17">
        <f t="shared" si="53"/>
        <v>7.81612496405374</v>
      </c>
      <c r="E145" s="18" t="s">
        <v>304</v>
      </c>
      <c r="F145" s="16">
        <f t="shared" si="54"/>
        <v>23.6852271637992</v>
      </c>
      <c r="G145" s="16">
        <f t="shared" si="55"/>
        <v>18.6915887850467</v>
      </c>
      <c r="H145" s="19">
        <v>7</v>
      </c>
      <c r="I145" s="16">
        <f t="shared" si="56"/>
        <v>93.4579439252336</v>
      </c>
      <c r="J145" s="16">
        <f t="shared" si="57"/>
        <v>3.6570996978852</v>
      </c>
      <c r="K145" s="23">
        <v>16.14</v>
      </c>
      <c r="L145" s="16">
        <f t="shared" si="58"/>
        <v>121.90332326284</v>
      </c>
      <c r="M145" s="16">
        <f t="shared" si="59"/>
        <v>3.63419483101392</v>
      </c>
      <c r="N145" s="24">
        <v>4.57</v>
      </c>
      <c r="O145" s="16">
        <f t="shared" si="60"/>
        <v>90.8548707753479</v>
      </c>
      <c r="P145" s="16">
        <f t="shared" si="61"/>
        <v>28.328611898017</v>
      </c>
      <c r="Q145" s="14">
        <v>100</v>
      </c>
      <c r="R145" s="16">
        <f t="shared" si="62"/>
        <v>101.173613921489</v>
      </c>
      <c r="S145" s="16">
        <f t="shared" si="63"/>
        <v>3.00150075037519</v>
      </c>
      <c r="T145" s="14">
        <v>5</v>
      </c>
      <c r="U145" s="16">
        <f t="shared" si="64"/>
        <v>25.0125062531266</v>
      </c>
    </row>
    <row r="146" ht="14.25" spans="1:21">
      <c r="A146" s="14">
        <v>144</v>
      </c>
      <c r="B146" s="15" t="s">
        <v>305</v>
      </c>
      <c r="C146" s="16">
        <f t="shared" si="52"/>
        <v>64.9206413095301</v>
      </c>
      <c r="D146" s="17">
        <f t="shared" si="53"/>
        <v>19.722340273983</v>
      </c>
      <c r="E146" s="18" t="s">
        <v>306</v>
      </c>
      <c r="F146" s="16">
        <f t="shared" si="54"/>
        <v>59.7646674969183</v>
      </c>
      <c r="G146" s="16">
        <f t="shared" si="55"/>
        <v>5.34045393858478</v>
      </c>
      <c r="H146" s="19">
        <v>2</v>
      </c>
      <c r="I146" s="16">
        <f t="shared" si="56"/>
        <v>26.7022696929239</v>
      </c>
      <c r="J146" s="16">
        <f t="shared" si="57"/>
        <v>2.94561933534743</v>
      </c>
      <c r="K146" s="23">
        <v>13</v>
      </c>
      <c r="L146" s="16">
        <f t="shared" si="58"/>
        <v>98.1873111782477</v>
      </c>
      <c r="M146" s="16">
        <f t="shared" si="59"/>
        <v>3.18091451292247</v>
      </c>
      <c r="N146" s="24">
        <v>4</v>
      </c>
      <c r="O146" s="16">
        <f t="shared" si="60"/>
        <v>79.5228628230616</v>
      </c>
      <c r="P146" s="16">
        <f t="shared" si="61"/>
        <v>28.328611898017</v>
      </c>
      <c r="Q146" s="14">
        <v>100</v>
      </c>
      <c r="R146" s="16">
        <f t="shared" si="62"/>
        <v>101.173613921489</v>
      </c>
      <c r="S146" s="16">
        <f t="shared" si="63"/>
        <v>5.40270135067534</v>
      </c>
      <c r="T146" s="14">
        <v>9</v>
      </c>
      <c r="U146" s="16">
        <f t="shared" si="64"/>
        <v>45.0225112556278</v>
      </c>
    </row>
    <row r="147" ht="14.25" spans="1:21">
      <c r="A147" s="14">
        <v>145</v>
      </c>
      <c r="B147" s="15" t="s">
        <v>307</v>
      </c>
      <c r="C147" s="16">
        <f t="shared" si="52"/>
        <v>64.7372635576792</v>
      </c>
      <c r="D147" s="17">
        <f t="shared" si="53"/>
        <v>10.43888000129</v>
      </c>
      <c r="E147" s="18" t="s">
        <v>308</v>
      </c>
      <c r="F147" s="16">
        <f t="shared" si="54"/>
        <v>31.6329697008789</v>
      </c>
      <c r="G147" s="16">
        <f t="shared" si="55"/>
        <v>10.6809078771696</v>
      </c>
      <c r="H147" s="19">
        <v>4</v>
      </c>
      <c r="I147" s="16">
        <f t="shared" si="56"/>
        <v>53.4045393858478</v>
      </c>
      <c r="J147" s="16">
        <f t="shared" si="57"/>
        <v>4.70166163141994</v>
      </c>
      <c r="K147" s="23">
        <v>20.75</v>
      </c>
      <c r="L147" s="16">
        <f t="shared" si="58"/>
        <v>156.722054380665</v>
      </c>
      <c r="M147" s="16">
        <f t="shared" si="59"/>
        <v>2.78330019880716</v>
      </c>
      <c r="N147" s="24">
        <v>3.5</v>
      </c>
      <c r="O147" s="16">
        <f t="shared" si="60"/>
        <v>69.5825049701789</v>
      </c>
      <c r="P147" s="16">
        <f t="shared" si="61"/>
        <v>28.328611898017</v>
      </c>
      <c r="Q147" s="14">
        <v>100</v>
      </c>
      <c r="R147" s="16">
        <f t="shared" si="62"/>
        <v>101.173613921489</v>
      </c>
      <c r="S147" s="16">
        <f t="shared" si="63"/>
        <v>7.80390195097549</v>
      </c>
      <c r="T147" s="14">
        <v>13</v>
      </c>
      <c r="U147" s="16">
        <f t="shared" si="64"/>
        <v>65.0325162581291</v>
      </c>
    </row>
    <row r="148" ht="14.25" spans="1:21">
      <c r="A148" s="14">
        <v>146</v>
      </c>
      <c r="B148" s="15" t="s">
        <v>309</v>
      </c>
      <c r="C148" s="16">
        <f t="shared" si="52"/>
        <v>64.4713659843267</v>
      </c>
      <c r="D148" s="17">
        <f t="shared" si="53"/>
        <v>17.0624382892072</v>
      </c>
      <c r="E148" s="18" t="s">
        <v>310</v>
      </c>
      <c r="F148" s="16">
        <f t="shared" si="54"/>
        <v>51.7043584521429</v>
      </c>
      <c r="G148" s="16">
        <f t="shared" si="55"/>
        <v>5.34045393858478</v>
      </c>
      <c r="H148" s="19">
        <v>2</v>
      </c>
      <c r="I148" s="16">
        <f t="shared" si="56"/>
        <v>26.7022696929239</v>
      </c>
      <c r="J148" s="16">
        <f t="shared" si="57"/>
        <v>1.3595166163142</v>
      </c>
      <c r="K148" s="14">
        <v>6</v>
      </c>
      <c r="L148" s="16">
        <f t="shared" si="58"/>
        <v>45.3172205438066</v>
      </c>
      <c r="M148" s="16">
        <f t="shared" si="59"/>
        <v>3.97614314115308</v>
      </c>
      <c r="N148" s="24">
        <v>5</v>
      </c>
      <c r="O148" s="16">
        <f t="shared" si="60"/>
        <v>99.403578528827</v>
      </c>
      <c r="P148" s="16">
        <f t="shared" si="61"/>
        <v>28.328611898017</v>
      </c>
      <c r="Q148" s="14">
        <v>100</v>
      </c>
      <c r="R148" s="16">
        <f t="shared" si="62"/>
        <v>101.173613921489</v>
      </c>
      <c r="S148" s="16">
        <f t="shared" si="63"/>
        <v>8.40420210105053</v>
      </c>
      <c r="T148" s="14">
        <v>14</v>
      </c>
      <c r="U148" s="16">
        <f t="shared" si="64"/>
        <v>70.0350175087544</v>
      </c>
    </row>
    <row r="149" ht="14.25" spans="1:21">
      <c r="A149" s="14">
        <v>147</v>
      </c>
      <c r="B149" s="15" t="s">
        <v>311</v>
      </c>
      <c r="C149" s="16">
        <f t="shared" si="52"/>
        <v>64.0479735588288</v>
      </c>
      <c r="D149" s="17">
        <f t="shared" si="53"/>
        <v>24.6046066969538</v>
      </c>
      <c r="E149" s="18" t="s">
        <v>312</v>
      </c>
      <c r="F149" s="16">
        <f t="shared" si="54"/>
        <v>74.5594142331934</v>
      </c>
      <c r="G149" s="16">
        <f t="shared" si="55"/>
        <v>4.00534045393858</v>
      </c>
      <c r="H149" s="19">
        <v>1.5</v>
      </c>
      <c r="I149" s="16">
        <f t="shared" si="56"/>
        <v>20.0267022696929</v>
      </c>
      <c r="J149" s="16">
        <f t="shared" si="57"/>
        <v>2.87084592145015</v>
      </c>
      <c r="K149" s="23">
        <v>12.67</v>
      </c>
      <c r="L149" s="16">
        <f t="shared" si="58"/>
        <v>95.6948640483384</v>
      </c>
      <c r="M149" s="16">
        <f t="shared" si="59"/>
        <v>4.23856858846918</v>
      </c>
      <c r="N149" s="24">
        <v>5.33</v>
      </c>
      <c r="O149" s="16">
        <f t="shared" si="60"/>
        <v>105.96421471173</v>
      </c>
      <c r="P149" s="16">
        <f t="shared" si="61"/>
        <v>28.328611898017</v>
      </c>
      <c r="Q149" s="14">
        <v>100</v>
      </c>
      <c r="R149" s="16">
        <f t="shared" si="62"/>
        <v>101.173613921489</v>
      </c>
      <c r="S149" s="16">
        <f t="shared" si="63"/>
        <v>0</v>
      </c>
      <c r="T149" s="14">
        <v>0</v>
      </c>
      <c r="U149" s="16">
        <f t="shared" si="64"/>
        <v>0</v>
      </c>
    </row>
    <row r="150" ht="14.25" spans="1:21">
      <c r="A150" s="14">
        <v>148</v>
      </c>
      <c r="B150" s="15" t="s">
        <v>313</v>
      </c>
      <c r="C150" s="16">
        <f t="shared" si="52"/>
        <v>63.1165092069657</v>
      </c>
      <c r="D150" s="17">
        <f t="shared" si="53"/>
        <v>6.61852225187915</v>
      </c>
      <c r="E150" s="18" t="s">
        <v>314</v>
      </c>
      <c r="F150" s="16">
        <f t="shared" si="54"/>
        <v>20.0561280359974</v>
      </c>
      <c r="G150" s="16">
        <f t="shared" si="55"/>
        <v>10.6809078771696</v>
      </c>
      <c r="H150" s="19">
        <v>4</v>
      </c>
      <c r="I150" s="16">
        <f t="shared" si="56"/>
        <v>53.4045393858478</v>
      </c>
      <c r="J150" s="16">
        <f t="shared" si="57"/>
        <v>4.30513595166163</v>
      </c>
      <c r="K150" s="23">
        <v>19</v>
      </c>
      <c r="L150" s="16">
        <f t="shared" si="58"/>
        <v>143.504531722054</v>
      </c>
      <c r="M150" s="16">
        <f t="shared" si="59"/>
        <v>3.57852882703777</v>
      </c>
      <c r="N150" s="24">
        <v>4.5</v>
      </c>
      <c r="O150" s="16">
        <f t="shared" si="60"/>
        <v>89.4632206759443</v>
      </c>
      <c r="P150" s="16">
        <f t="shared" si="61"/>
        <v>28.328611898017</v>
      </c>
      <c r="Q150" s="14">
        <v>100</v>
      </c>
      <c r="R150" s="16">
        <f t="shared" si="62"/>
        <v>101.173613921489</v>
      </c>
      <c r="S150" s="16">
        <f t="shared" si="63"/>
        <v>9.6048024012006</v>
      </c>
      <c r="T150" s="14">
        <v>16</v>
      </c>
      <c r="U150" s="16">
        <f t="shared" si="64"/>
        <v>80.040020010005</v>
      </c>
    </row>
    <row r="151" ht="14.25" spans="1:21">
      <c r="A151" s="14">
        <v>149</v>
      </c>
      <c r="B151" s="15" t="s">
        <v>315</v>
      </c>
      <c r="C151" s="16">
        <f t="shared" si="52"/>
        <v>62.6728421892194</v>
      </c>
      <c r="D151" s="17">
        <f t="shared" si="53"/>
        <v>8.85059747887152</v>
      </c>
      <c r="E151" s="18" t="s">
        <v>316</v>
      </c>
      <c r="F151" s="16">
        <f t="shared" si="54"/>
        <v>26.8199923602167</v>
      </c>
      <c r="G151" s="16">
        <f t="shared" si="55"/>
        <v>14.6862483311081</v>
      </c>
      <c r="H151" s="19">
        <v>5.5</v>
      </c>
      <c r="I151" s="16">
        <f t="shared" si="56"/>
        <v>73.4312416555407</v>
      </c>
      <c r="J151" s="16">
        <f t="shared" si="57"/>
        <v>3.67069486404834</v>
      </c>
      <c r="K151" s="36">
        <v>16.2</v>
      </c>
      <c r="L151" s="16">
        <f t="shared" si="58"/>
        <v>122.356495468278</v>
      </c>
      <c r="M151" s="16">
        <f t="shared" si="59"/>
        <v>4.1351888667992</v>
      </c>
      <c r="N151" s="24">
        <v>5.2</v>
      </c>
      <c r="O151" s="16">
        <f t="shared" si="60"/>
        <v>103.37972166998</v>
      </c>
      <c r="P151" s="16">
        <f t="shared" si="61"/>
        <v>28.328611898017</v>
      </c>
      <c r="Q151" s="14">
        <v>100</v>
      </c>
      <c r="R151" s="16">
        <f t="shared" si="62"/>
        <v>101.173613921489</v>
      </c>
      <c r="S151" s="16">
        <f t="shared" si="63"/>
        <v>3.00150075037519</v>
      </c>
      <c r="T151" s="14">
        <v>5</v>
      </c>
      <c r="U151" s="16">
        <f t="shared" si="64"/>
        <v>25.0125062531266</v>
      </c>
    </row>
    <row r="152" ht="14.25" spans="1:21">
      <c r="A152" s="14">
        <v>150</v>
      </c>
      <c r="B152" s="15" t="s">
        <v>317</v>
      </c>
      <c r="C152" s="16">
        <f t="shared" si="52"/>
        <v>61.8360471297291</v>
      </c>
      <c r="D152" s="17">
        <f t="shared" si="53"/>
        <v>1.42174872105645</v>
      </c>
      <c r="E152" s="18" t="s">
        <v>318</v>
      </c>
      <c r="F152" s="16">
        <f t="shared" si="54"/>
        <v>4.30832945774681</v>
      </c>
      <c r="G152" s="16">
        <f t="shared" si="55"/>
        <v>22.6969292389853</v>
      </c>
      <c r="H152" s="19">
        <v>8.5</v>
      </c>
      <c r="I152" s="16">
        <f t="shared" si="56"/>
        <v>113.484646194927</v>
      </c>
      <c r="J152" s="16">
        <f t="shared" si="57"/>
        <v>1.08308157099698</v>
      </c>
      <c r="K152" s="23">
        <v>4.78</v>
      </c>
      <c r="L152" s="16">
        <f t="shared" si="58"/>
        <v>36.1027190332326</v>
      </c>
      <c r="M152" s="16">
        <f t="shared" si="59"/>
        <v>5.30417495029821</v>
      </c>
      <c r="N152" s="24">
        <v>6.67</v>
      </c>
      <c r="O152" s="16">
        <f t="shared" si="60"/>
        <v>132.604373757455</v>
      </c>
      <c r="P152" s="16">
        <f t="shared" si="61"/>
        <v>28.328611898017</v>
      </c>
      <c r="Q152" s="14">
        <v>100</v>
      </c>
      <c r="R152" s="16">
        <f t="shared" si="62"/>
        <v>101.173613921489</v>
      </c>
      <c r="S152" s="16">
        <f t="shared" si="63"/>
        <v>3.00150075037519</v>
      </c>
      <c r="T152" s="14">
        <v>5</v>
      </c>
      <c r="U152" s="16">
        <f t="shared" si="64"/>
        <v>25.0125062531266</v>
      </c>
    </row>
    <row r="153" ht="14.25" spans="1:21">
      <c r="A153" s="14">
        <v>151</v>
      </c>
      <c r="B153" s="15" t="s">
        <v>319</v>
      </c>
      <c r="C153" s="16">
        <f t="shared" si="52"/>
        <v>61.7003143941879</v>
      </c>
      <c r="D153" s="17">
        <f t="shared" si="53"/>
        <v>3.95392660543267</v>
      </c>
      <c r="E153" s="18" t="s">
        <v>320</v>
      </c>
      <c r="F153" s="16">
        <f t="shared" si="54"/>
        <v>11.9815957740384</v>
      </c>
      <c r="G153" s="16">
        <f t="shared" si="55"/>
        <v>10.6809078771696</v>
      </c>
      <c r="H153" s="19">
        <v>4</v>
      </c>
      <c r="I153" s="16">
        <f t="shared" si="56"/>
        <v>53.4045393858478</v>
      </c>
      <c r="J153" s="16">
        <f t="shared" si="57"/>
        <v>4.7583081570997</v>
      </c>
      <c r="K153" s="23">
        <v>21</v>
      </c>
      <c r="L153" s="16">
        <f t="shared" si="58"/>
        <v>158.610271903323</v>
      </c>
      <c r="M153" s="16">
        <f t="shared" si="59"/>
        <v>4.37375745526839</v>
      </c>
      <c r="N153" s="24">
        <v>5.5</v>
      </c>
      <c r="O153" s="16">
        <f t="shared" si="60"/>
        <v>109.34393638171</v>
      </c>
      <c r="P153" s="16">
        <f t="shared" si="61"/>
        <v>28.328611898017</v>
      </c>
      <c r="Q153" s="14">
        <v>100</v>
      </c>
      <c r="R153" s="16">
        <f t="shared" si="62"/>
        <v>101.173613921489</v>
      </c>
      <c r="S153" s="16">
        <f t="shared" si="63"/>
        <v>9.6048024012006</v>
      </c>
      <c r="T153" s="14">
        <v>16</v>
      </c>
      <c r="U153" s="16">
        <f t="shared" si="64"/>
        <v>80.040020010005</v>
      </c>
    </row>
    <row r="154" ht="14.25" spans="1:21">
      <c r="A154" s="14">
        <v>152</v>
      </c>
      <c r="B154" s="15" t="s">
        <v>321</v>
      </c>
      <c r="C154" s="16">
        <f t="shared" si="52"/>
        <v>60.5848900177787</v>
      </c>
      <c r="D154" s="17">
        <f t="shared" si="53"/>
        <v>8.57482712162662</v>
      </c>
      <c r="E154" s="18" t="s">
        <v>322</v>
      </c>
      <c r="F154" s="16">
        <f t="shared" si="54"/>
        <v>25.9843246109898</v>
      </c>
      <c r="G154" s="16">
        <f t="shared" si="55"/>
        <v>8.01068090787717</v>
      </c>
      <c r="H154" s="19">
        <v>3</v>
      </c>
      <c r="I154" s="16">
        <f t="shared" si="56"/>
        <v>40.0534045393858</v>
      </c>
      <c r="J154" s="16">
        <f t="shared" si="57"/>
        <v>5.28625377643504</v>
      </c>
      <c r="K154" s="23">
        <v>23.33</v>
      </c>
      <c r="L154" s="16">
        <f t="shared" si="58"/>
        <v>176.208459214501</v>
      </c>
      <c r="M154" s="16">
        <f t="shared" si="59"/>
        <v>3.18091451292247</v>
      </c>
      <c r="N154" s="24">
        <v>4</v>
      </c>
      <c r="O154" s="16">
        <f t="shared" si="60"/>
        <v>79.5228628230616</v>
      </c>
      <c r="P154" s="16">
        <f t="shared" si="61"/>
        <v>28.328611898017</v>
      </c>
      <c r="Q154" s="14">
        <v>100</v>
      </c>
      <c r="R154" s="16">
        <f t="shared" si="62"/>
        <v>101.173613921489</v>
      </c>
      <c r="S154" s="16">
        <f t="shared" si="63"/>
        <v>7.20360180090045</v>
      </c>
      <c r="T154" s="14">
        <v>12</v>
      </c>
      <c r="U154" s="16">
        <f t="shared" si="64"/>
        <v>60.0300150075038</v>
      </c>
    </row>
    <row r="155" ht="14.25" spans="1:21">
      <c r="A155" s="14">
        <v>153</v>
      </c>
      <c r="B155" s="15" t="s">
        <v>323</v>
      </c>
      <c r="C155" s="16">
        <f t="shared" si="52"/>
        <v>59.9392195878774</v>
      </c>
      <c r="D155" s="17">
        <f t="shared" si="53"/>
        <v>7.27336760661913</v>
      </c>
      <c r="E155" s="18" t="s">
        <v>324</v>
      </c>
      <c r="F155" s="16">
        <f t="shared" si="54"/>
        <v>22.0405078988459</v>
      </c>
      <c r="G155" s="16">
        <f t="shared" si="55"/>
        <v>6.67556742323097</v>
      </c>
      <c r="H155" s="19">
        <v>2.5</v>
      </c>
      <c r="I155" s="16">
        <f t="shared" si="56"/>
        <v>33.3778371161549</v>
      </c>
      <c r="J155" s="16">
        <f t="shared" si="57"/>
        <v>3.28549848942598</v>
      </c>
      <c r="K155" s="23">
        <v>14.5</v>
      </c>
      <c r="L155" s="16">
        <f t="shared" si="58"/>
        <v>109.516616314199</v>
      </c>
      <c r="M155" s="16">
        <f t="shared" si="59"/>
        <v>4.7713717693837</v>
      </c>
      <c r="N155" s="24">
        <v>6</v>
      </c>
      <c r="O155" s="16">
        <f t="shared" si="60"/>
        <v>119.284294234592</v>
      </c>
      <c r="P155" s="16">
        <f t="shared" si="61"/>
        <v>28.328611898017</v>
      </c>
      <c r="Q155" s="14">
        <v>100</v>
      </c>
      <c r="R155" s="16">
        <f t="shared" si="62"/>
        <v>101.173613921489</v>
      </c>
      <c r="S155" s="16">
        <f t="shared" si="63"/>
        <v>9.6048024012006</v>
      </c>
      <c r="T155" s="14">
        <v>16</v>
      </c>
      <c r="U155" s="16">
        <f t="shared" si="64"/>
        <v>80.040020010005</v>
      </c>
    </row>
    <row r="156" ht="14.25" spans="1:21">
      <c r="A156" s="14">
        <v>154</v>
      </c>
      <c r="B156" s="15" t="s">
        <v>325</v>
      </c>
      <c r="C156" s="16">
        <f t="shared" si="52"/>
        <v>59.4771731494868</v>
      </c>
      <c r="D156" s="17">
        <f t="shared" si="53"/>
        <v>6.11411149491458</v>
      </c>
      <c r="E156" s="18" t="s">
        <v>326</v>
      </c>
      <c r="F156" s="16">
        <f t="shared" si="54"/>
        <v>18.5276105906502</v>
      </c>
      <c r="G156" s="16">
        <f t="shared" si="55"/>
        <v>9.34579439252336</v>
      </c>
      <c r="H156" s="19">
        <v>3.5</v>
      </c>
      <c r="I156" s="16">
        <f t="shared" si="56"/>
        <v>46.7289719626168</v>
      </c>
      <c r="J156" s="16">
        <f t="shared" si="57"/>
        <v>3.90861027190332</v>
      </c>
      <c r="K156" s="23">
        <v>17.25</v>
      </c>
      <c r="L156" s="16">
        <f t="shared" si="58"/>
        <v>130.287009063444</v>
      </c>
      <c r="M156" s="16">
        <f t="shared" si="59"/>
        <v>3.97614314115308</v>
      </c>
      <c r="N156" s="24">
        <v>5</v>
      </c>
      <c r="O156" s="16">
        <f t="shared" si="60"/>
        <v>99.403578528827</v>
      </c>
      <c r="P156" s="16">
        <f t="shared" si="61"/>
        <v>28.328611898017</v>
      </c>
      <c r="Q156" s="14">
        <v>100</v>
      </c>
      <c r="R156" s="16">
        <f t="shared" si="62"/>
        <v>101.173613921489</v>
      </c>
      <c r="S156" s="16">
        <f t="shared" si="63"/>
        <v>7.80390195097549</v>
      </c>
      <c r="T156" s="14">
        <v>13</v>
      </c>
      <c r="U156" s="16">
        <f t="shared" si="64"/>
        <v>65.0325162581291</v>
      </c>
    </row>
    <row r="157" ht="14.25" spans="1:21">
      <c r="A157" s="14">
        <v>155</v>
      </c>
      <c r="B157" s="15" t="s">
        <v>327</v>
      </c>
      <c r="C157" s="16">
        <f t="shared" si="52"/>
        <v>59.1531066181968</v>
      </c>
      <c r="D157" s="17">
        <f t="shared" si="53"/>
        <v>2.06225485547747</v>
      </c>
      <c r="E157" s="18" t="s">
        <v>328</v>
      </c>
      <c r="F157" s="16">
        <f t="shared" si="54"/>
        <v>6.2492571378105</v>
      </c>
      <c r="G157" s="16">
        <f t="shared" si="55"/>
        <v>18.6915887850467</v>
      </c>
      <c r="H157" s="19">
        <v>7</v>
      </c>
      <c r="I157" s="16">
        <f t="shared" si="56"/>
        <v>93.4579439252336</v>
      </c>
      <c r="J157" s="16">
        <f t="shared" si="57"/>
        <v>1.32779456193353</v>
      </c>
      <c r="K157" s="23">
        <v>5.86</v>
      </c>
      <c r="L157" s="16">
        <f t="shared" si="58"/>
        <v>44.2598187311178</v>
      </c>
      <c r="M157" s="16">
        <f t="shared" si="59"/>
        <v>4.54075546719682</v>
      </c>
      <c r="N157" s="24">
        <v>5.71</v>
      </c>
      <c r="O157" s="16">
        <f t="shared" si="60"/>
        <v>113.51888667992</v>
      </c>
      <c r="P157" s="16">
        <f t="shared" si="61"/>
        <v>28.328611898017</v>
      </c>
      <c r="Q157" s="14">
        <v>100</v>
      </c>
      <c r="R157" s="16">
        <f t="shared" si="62"/>
        <v>101.173613921489</v>
      </c>
      <c r="S157" s="16">
        <f t="shared" si="63"/>
        <v>4.20210105052526</v>
      </c>
      <c r="T157" s="14">
        <v>7</v>
      </c>
      <c r="U157" s="16">
        <f t="shared" si="64"/>
        <v>35.0175087543772</v>
      </c>
    </row>
    <row r="158" ht="14.25" spans="1:21">
      <c r="A158" s="14">
        <v>156</v>
      </c>
      <c r="B158" s="15" t="s">
        <v>329</v>
      </c>
      <c r="C158" s="16">
        <f t="shared" si="52"/>
        <v>58.1686758616897</v>
      </c>
      <c r="D158" s="17">
        <f t="shared" si="53"/>
        <v>4.31540591007189</v>
      </c>
      <c r="E158" s="18" t="s">
        <v>330</v>
      </c>
      <c r="F158" s="16">
        <f t="shared" si="54"/>
        <v>13.0769876062785</v>
      </c>
      <c r="G158" s="16">
        <f t="shared" si="55"/>
        <v>9.34579439252336</v>
      </c>
      <c r="H158" s="19">
        <v>3.5</v>
      </c>
      <c r="I158" s="16">
        <f t="shared" si="56"/>
        <v>46.7289719626168</v>
      </c>
      <c r="J158" s="16">
        <f t="shared" si="57"/>
        <v>3.28549848942598</v>
      </c>
      <c r="K158" s="23">
        <v>14.5</v>
      </c>
      <c r="L158" s="16">
        <f t="shared" si="58"/>
        <v>109.516616314199</v>
      </c>
      <c r="M158" s="16">
        <f t="shared" si="59"/>
        <v>5.08946322067594</v>
      </c>
      <c r="N158" s="24">
        <v>6.4</v>
      </c>
      <c r="O158" s="16">
        <f t="shared" si="60"/>
        <v>127.236580516899</v>
      </c>
      <c r="P158" s="16">
        <f t="shared" si="61"/>
        <v>28.328611898017</v>
      </c>
      <c r="Q158" s="14">
        <v>100</v>
      </c>
      <c r="R158" s="16">
        <f t="shared" si="62"/>
        <v>101.173613921489</v>
      </c>
      <c r="S158" s="16">
        <f t="shared" si="63"/>
        <v>7.80390195097549</v>
      </c>
      <c r="T158" s="14">
        <v>13</v>
      </c>
      <c r="U158" s="16">
        <f t="shared" si="64"/>
        <v>65.0325162581291</v>
      </c>
    </row>
    <row r="159" ht="14.25" spans="1:21">
      <c r="A159" s="14">
        <v>157</v>
      </c>
      <c r="B159" s="15" t="s">
        <v>331</v>
      </c>
      <c r="C159" s="16">
        <f t="shared" si="52"/>
        <v>58.1484307441645</v>
      </c>
      <c r="D159" s="17">
        <f t="shared" si="53"/>
        <v>3.04671688071495</v>
      </c>
      <c r="E159" s="18" t="s">
        <v>332</v>
      </c>
      <c r="F159" s="16">
        <f t="shared" si="54"/>
        <v>9.23247539610592</v>
      </c>
      <c r="G159" s="16">
        <f t="shared" si="55"/>
        <v>5.34045393858478</v>
      </c>
      <c r="H159" s="19">
        <v>2</v>
      </c>
      <c r="I159" s="16">
        <f t="shared" si="56"/>
        <v>26.7022696929239</v>
      </c>
      <c r="J159" s="16">
        <f t="shared" si="57"/>
        <v>0.453172205438066</v>
      </c>
      <c r="K159" s="14">
        <v>2</v>
      </c>
      <c r="L159" s="16">
        <f t="shared" si="58"/>
        <v>15.1057401812689</v>
      </c>
      <c r="M159" s="16">
        <f t="shared" si="59"/>
        <v>4.7713717693837</v>
      </c>
      <c r="N159" s="24">
        <v>6</v>
      </c>
      <c r="O159" s="16">
        <f t="shared" si="60"/>
        <v>119.284294234592</v>
      </c>
      <c r="P159" s="16">
        <f t="shared" si="61"/>
        <v>28.328611898017</v>
      </c>
      <c r="Q159" s="14">
        <v>100</v>
      </c>
      <c r="R159" s="16">
        <f t="shared" si="62"/>
        <v>101.173613921489</v>
      </c>
      <c r="S159" s="16">
        <f t="shared" si="63"/>
        <v>16.208104052026</v>
      </c>
      <c r="T159" s="14">
        <v>27</v>
      </c>
      <c r="U159" s="16">
        <f t="shared" si="64"/>
        <v>135.067533766883</v>
      </c>
    </row>
    <row r="160" ht="14.25" spans="1:21">
      <c r="A160" s="14">
        <v>158</v>
      </c>
      <c r="B160" s="15" t="s">
        <v>333</v>
      </c>
      <c r="C160" s="16">
        <f t="shared" si="52"/>
        <v>57.6562096657377</v>
      </c>
      <c r="D160" s="17">
        <f t="shared" si="53"/>
        <v>5.34947641472561</v>
      </c>
      <c r="E160" s="18" t="s">
        <v>334</v>
      </c>
      <c r="F160" s="16">
        <f t="shared" si="54"/>
        <v>16.2105345900776</v>
      </c>
      <c r="G160" s="16">
        <f t="shared" si="55"/>
        <v>13.3511348464619</v>
      </c>
      <c r="H160" s="19">
        <v>5</v>
      </c>
      <c r="I160" s="16">
        <f t="shared" si="56"/>
        <v>66.7556742323097</v>
      </c>
      <c r="J160" s="16">
        <f t="shared" si="57"/>
        <v>3.17220543806647</v>
      </c>
      <c r="K160" s="23">
        <v>14</v>
      </c>
      <c r="L160" s="16">
        <f t="shared" si="58"/>
        <v>105.740181268882</v>
      </c>
      <c r="M160" s="16">
        <f t="shared" si="59"/>
        <v>4.45328031809145</v>
      </c>
      <c r="N160" s="24">
        <v>5.6</v>
      </c>
      <c r="O160" s="16">
        <f t="shared" si="60"/>
        <v>111.332007952286</v>
      </c>
      <c r="P160" s="16">
        <f t="shared" si="61"/>
        <v>28.328611898017</v>
      </c>
      <c r="Q160" s="14">
        <v>100</v>
      </c>
      <c r="R160" s="16">
        <f t="shared" si="62"/>
        <v>101.173613921489</v>
      </c>
      <c r="S160" s="16">
        <f t="shared" si="63"/>
        <v>3.00150075037519</v>
      </c>
      <c r="T160" s="14">
        <v>5</v>
      </c>
      <c r="U160" s="16">
        <f t="shared" si="64"/>
        <v>25.0125062531266</v>
      </c>
    </row>
    <row r="161" ht="14.25" spans="1:21">
      <c r="A161" s="14">
        <v>159</v>
      </c>
      <c r="B161" s="15" t="s">
        <v>335</v>
      </c>
      <c r="C161" s="16">
        <f t="shared" si="52"/>
        <v>56.4715712263964</v>
      </c>
      <c r="D161" s="17">
        <f t="shared" si="53"/>
        <v>14.2920704455502</v>
      </c>
      <c r="E161" s="18" t="s">
        <v>336</v>
      </c>
      <c r="F161" s="16">
        <f t="shared" si="54"/>
        <v>43.3093043804552</v>
      </c>
      <c r="G161" s="16">
        <f t="shared" si="55"/>
        <v>6.67556742323097</v>
      </c>
      <c r="H161" s="19">
        <v>2.5</v>
      </c>
      <c r="I161" s="16">
        <f t="shared" si="56"/>
        <v>33.3778371161549</v>
      </c>
      <c r="J161" s="16">
        <f t="shared" si="57"/>
        <v>2.79380664652568</v>
      </c>
      <c r="K161" s="23">
        <v>12.33</v>
      </c>
      <c r="L161" s="16">
        <f t="shared" si="58"/>
        <v>93.1268882175227</v>
      </c>
      <c r="M161" s="16">
        <f t="shared" si="59"/>
        <v>3.18091451292247</v>
      </c>
      <c r="N161" s="24">
        <v>4</v>
      </c>
      <c r="O161" s="16">
        <f t="shared" si="60"/>
        <v>79.5228628230616</v>
      </c>
      <c r="P161" s="16">
        <f t="shared" si="61"/>
        <v>28.328611898017</v>
      </c>
      <c r="Q161" s="14">
        <v>100</v>
      </c>
      <c r="R161" s="16">
        <f t="shared" si="62"/>
        <v>101.173613921489</v>
      </c>
      <c r="S161" s="16">
        <f t="shared" si="63"/>
        <v>1.20060030015008</v>
      </c>
      <c r="T161" s="14">
        <v>2</v>
      </c>
      <c r="U161" s="16">
        <f t="shared" si="64"/>
        <v>10.0050025012506</v>
      </c>
    </row>
    <row r="162" ht="14.25" spans="1:21">
      <c r="A162" s="14">
        <v>160</v>
      </c>
      <c r="B162" s="15" t="s">
        <v>337</v>
      </c>
      <c r="C162" s="16">
        <f t="shared" si="52"/>
        <v>56.3728817387715</v>
      </c>
      <c r="D162" s="17">
        <f t="shared" si="53"/>
        <v>10.6503175435799</v>
      </c>
      <c r="E162" s="18" t="s">
        <v>338</v>
      </c>
      <c r="F162" s="16">
        <f t="shared" si="54"/>
        <v>32.2736895259998</v>
      </c>
      <c r="G162" s="16">
        <f t="shared" si="55"/>
        <v>6.67556742323097</v>
      </c>
      <c r="H162" s="19">
        <v>2.5</v>
      </c>
      <c r="I162" s="16">
        <f t="shared" si="56"/>
        <v>33.3778371161549</v>
      </c>
      <c r="J162" s="16">
        <f t="shared" si="57"/>
        <v>3.51208459214501</v>
      </c>
      <c r="K162" s="23">
        <v>15.5</v>
      </c>
      <c r="L162" s="16">
        <f t="shared" si="58"/>
        <v>117.069486404834</v>
      </c>
      <c r="M162" s="16">
        <f t="shared" si="59"/>
        <v>4.7713717693837</v>
      </c>
      <c r="N162" s="24">
        <v>6</v>
      </c>
      <c r="O162" s="16">
        <f t="shared" si="60"/>
        <v>119.284294234592</v>
      </c>
      <c r="P162" s="16">
        <f t="shared" si="61"/>
        <v>27.7620396600567</v>
      </c>
      <c r="Q162" s="14">
        <v>98</v>
      </c>
      <c r="R162" s="16">
        <f t="shared" si="62"/>
        <v>99.1501416430595</v>
      </c>
      <c r="S162" s="16">
        <f t="shared" si="63"/>
        <v>3.00150075037519</v>
      </c>
      <c r="T162" s="14">
        <v>5</v>
      </c>
      <c r="U162" s="16">
        <f t="shared" si="64"/>
        <v>25.0125062531266</v>
      </c>
    </row>
    <row r="163" ht="14.25" spans="1:21">
      <c r="A163" s="14">
        <v>161</v>
      </c>
      <c r="B163" s="15" t="s">
        <v>339</v>
      </c>
      <c r="C163" s="16">
        <f t="shared" ref="C163:C175" si="65">D163+J163+G163+M163+P163+S163</f>
        <v>56.355533423501</v>
      </c>
      <c r="D163" s="17">
        <f t="shared" ref="D163:D175" si="66">F163*0.33</f>
        <v>0.0559435240834362</v>
      </c>
      <c r="E163" s="18" t="s">
        <v>340</v>
      </c>
      <c r="F163" s="16">
        <f t="shared" ref="F163:F175" si="67">100*(E163/2949403.04)</f>
        <v>0.169525830555867</v>
      </c>
      <c r="G163" s="16">
        <f t="shared" ref="G163:G175" si="68">I163*0.2</f>
        <v>21.3618157543391</v>
      </c>
      <c r="H163" s="19">
        <v>8</v>
      </c>
      <c r="I163" s="16">
        <f t="shared" ref="I163:I175" si="69">100*(H163/7.49)</f>
        <v>106.809078771696</v>
      </c>
      <c r="J163" s="16">
        <f t="shared" ref="J163:J175" si="70">L163*0.03</f>
        <v>3.42824773413897</v>
      </c>
      <c r="K163" s="23">
        <v>15.13</v>
      </c>
      <c r="L163" s="16">
        <f t="shared" ref="L163:L175" si="71">100*(K163/13.24)</f>
        <v>114.274924471299</v>
      </c>
      <c r="M163" s="16">
        <f t="shared" ref="M163:M175" si="72">O163*0.04</f>
        <v>3.18091451292247</v>
      </c>
      <c r="N163" s="24">
        <v>4</v>
      </c>
      <c r="O163" s="16">
        <f t="shared" ref="O163:O175" si="73">100*(N163/5.03)</f>
        <v>79.5228628230616</v>
      </c>
      <c r="P163" s="16">
        <f t="shared" ref="P163:P175" si="74">R163*0.28</f>
        <v>28.328611898017</v>
      </c>
      <c r="Q163" s="14">
        <v>100</v>
      </c>
      <c r="R163" s="16">
        <f t="shared" ref="R163:R175" si="75">100*(Q163/98.84)</f>
        <v>101.173613921489</v>
      </c>
      <c r="S163" s="16">
        <f t="shared" ref="S163:S175" si="76">U163*0.12</f>
        <v>0</v>
      </c>
      <c r="T163" s="14">
        <v>0</v>
      </c>
      <c r="U163" s="16">
        <f t="shared" ref="U163:U175" si="77">100*(T163/19.99)</f>
        <v>0</v>
      </c>
    </row>
    <row r="164" ht="14.25" spans="1:21">
      <c r="A164" s="14">
        <v>162</v>
      </c>
      <c r="B164" s="15" t="s">
        <v>341</v>
      </c>
      <c r="C164" s="16">
        <f t="shared" si="65"/>
        <v>55.9501950102259</v>
      </c>
      <c r="D164" s="17">
        <f t="shared" si="66"/>
        <v>17.7211524742987</v>
      </c>
      <c r="E164" s="18" t="s">
        <v>342</v>
      </c>
      <c r="F164" s="16">
        <f t="shared" si="67"/>
        <v>53.7004620433293</v>
      </c>
      <c r="G164" s="16">
        <f t="shared" si="68"/>
        <v>4.00534045393858</v>
      </c>
      <c r="H164" s="19">
        <v>1.5</v>
      </c>
      <c r="I164" s="16">
        <f t="shared" si="69"/>
        <v>20.0267022696929</v>
      </c>
      <c r="J164" s="16">
        <f t="shared" si="70"/>
        <v>3.24697885196375</v>
      </c>
      <c r="K164" s="23">
        <v>14.33</v>
      </c>
      <c r="L164" s="16">
        <f t="shared" si="71"/>
        <v>108.232628398792</v>
      </c>
      <c r="M164" s="16">
        <f t="shared" si="72"/>
        <v>2.64811133200795</v>
      </c>
      <c r="N164" s="24">
        <v>3.33</v>
      </c>
      <c r="O164" s="16">
        <f t="shared" si="73"/>
        <v>66.2027833001988</v>
      </c>
      <c r="P164" s="16">
        <f t="shared" si="74"/>
        <v>28.328611898017</v>
      </c>
      <c r="Q164" s="14">
        <v>100</v>
      </c>
      <c r="R164" s="16">
        <f t="shared" si="75"/>
        <v>101.173613921489</v>
      </c>
      <c r="S164" s="16">
        <f t="shared" si="76"/>
        <v>0</v>
      </c>
      <c r="T164" s="14">
        <v>0</v>
      </c>
      <c r="U164" s="16">
        <f t="shared" si="77"/>
        <v>0</v>
      </c>
    </row>
    <row r="165" ht="14.25" spans="1:21">
      <c r="A165" s="14">
        <v>163</v>
      </c>
      <c r="B165" s="15" t="s">
        <v>343</v>
      </c>
      <c r="C165" s="16">
        <f t="shared" si="65"/>
        <v>55.9408820661107</v>
      </c>
      <c r="D165" s="17">
        <f t="shared" si="66"/>
        <v>9.55533897462858</v>
      </c>
      <c r="E165" s="18" t="s">
        <v>344</v>
      </c>
      <c r="F165" s="16">
        <f t="shared" si="67"/>
        <v>28.9555726503896</v>
      </c>
      <c r="G165" s="16">
        <f t="shared" si="68"/>
        <v>10.6809078771696</v>
      </c>
      <c r="H165" s="19">
        <v>4</v>
      </c>
      <c r="I165" s="16">
        <f t="shared" si="69"/>
        <v>53.4045393858478</v>
      </c>
      <c r="J165" s="16">
        <f t="shared" si="70"/>
        <v>3.00226586102719</v>
      </c>
      <c r="K165" s="23">
        <v>13.25</v>
      </c>
      <c r="L165" s="16">
        <f t="shared" si="71"/>
        <v>100.075528700906</v>
      </c>
      <c r="M165" s="16">
        <f t="shared" si="72"/>
        <v>4.37375745526839</v>
      </c>
      <c r="N165" s="24">
        <v>5.5</v>
      </c>
      <c r="O165" s="16">
        <f t="shared" si="73"/>
        <v>109.34393638171</v>
      </c>
      <c r="P165" s="16">
        <f t="shared" si="74"/>
        <v>28.328611898017</v>
      </c>
      <c r="Q165" s="14">
        <v>100</v>
      </c>
      <c r="R165" s="16">
        <f t="shared" si="75"/>
        <v>101.173613921489</v>
      </c>
      <c r="S165" s="16">
        <f t="shared" si="76"/>
        <v>0</v>
      </c>
      <c r="T165" s="14">
        <v>0</v>
      </c>
      <c r="U165" s="16">
        <f t="shared" si="77"/>
        <v>0</v>
      </c>
    </row>
    <row r="166" ht="14.25" spans="1:21">
      <c r="A166" s="14">
        <v>164</v>
      </c>
      <c r="B166" s="15" t="s">
        <v>345</v>
      </c>
      <c r="C166" s="16">
        <f t="shared" si="65"/>
        <v>54.4998099239833</v>
      </c>
      <c r="D166" s="17">
        <f t="shared" si="66"/>
        <v>2.22756271045276</v>
      </c>
      <c r="E166" s="18" t="s">
        <v>346</v>
      </c>
      <c r="F166" s="16">
        <f t="shared" si="67"/>
        <v>6.75019003167502</v>
      </c>
      <c r="G166" s="16">
        <f t="shared" si="68"/>
        <v>4.00534045393858</v>
      </c>
      <c r="H166" s="19">
        <v>1.5</v>
      </c>
      <c r="I166" s="16">
        <f t="shared" si="69"/>
        <v>20.0267022696929</v>
      </c>
      <c r="J166" s="16">
        <f t="shared" si="70"/>
        <v>2.41767371601208</v>
      </c>
      <c r="K166" s="23">
        <v>10.67</v>
      </c>
      <c r="L166" s="16">
        <f t="shared" si="71"/>
        <v>80.5891238670695</v>
      </c>
      <c r="M166" s="16">
        <f t="shared" si="72"/>
        <v>3.71371769383698</v>
      </c>
      <c r="N166" s="24">
        <v>4.67</v>
      </c>
      <c r="O166" s="16">
        <f t="shared" si="73"/>
        <v>92.8429423459245</v>
      </c>
      <c r="P166" s="16">
        <f t="shared" si="74"/>
        <v>28.328611898017</v>
      </c>
      <c r="Q166" s="14">
        <v>100</v>
      </c>
      <c r="R166" s="16">
        <f t="shared" si="75"/>
        <v>101.173613921489</v>
      </c>
      <c r="S166" s="16">
        <f t="shared" si="76"/>
        <v>13.8069034517259</v>
      </c>
      <c r="T166" s="14">
        <v>23</v>
      </c>
      <c r="U166" s="16">
        <f t="shared" si="77"/>
        <v>115.057528764382</v>
      </c>
    </row>
    <row r="167" ht="14.25" spans="1:21">
      <c r="A167" s="14">
        <v>165</v>
      </c>
      <c r="B167" s="15" t="s">
        <v>347</v>
      </c>
      <c r="C167" s="16">
        <f t="shared" si="65"/>
        <v>54.2143176062754</v>
      </c>
      <c r="D167" s="17">
        <f t="shared" si="66"/>
        <v>0.332005458975861</v>
      </c>
      <c r="E167" s="18" t="s">
        <v>348</v>
      </c>
      <c r="F167" s="16">
        <f t="shared" si="67"/>
        <v>1.0060771484117</v>
      </c>
      <c r="G167" s="16">
        <f t="shared" si="68"/>
        <v>10.6809078771696</v>
      </c>
      <c r="H167" s="19">
        <v>4</v>
      </c>
      <c r="I167" s="16">
        <f t="shared" si="69"/>
        <v>53.4045393858478</v>
      </c>
      <c r="J167" s="16">
        <f t="shared" si="70"/>
        <v>2.49244712990937</v>
      </c>
      <c r="K167" s="23">
        <v>11</v>
      </c>
      <c r="L167" s="16">
        <f t="shared" si="71"/>
        <v>83.0815709969789</v>
      </c>
      <c r="M167" s="16">
        <f t="shared" si="72"/>
        <v>3.97614314115308</v>
      </c>
      <c r="N167" s="24">
        <v>5</v>
      </c>
      <c r="O167" s="16">
        <f t="shared" si="73"/>
        <v>99.403578528827</v>
      </c>
      <c r="P167" s="16">
        <f t="shared" si="74"/>
        <v>28.328611898017</v>
      </c>
      <c r="Q167" s="14">
        <v>100</v>
      </c>
      <c r="R167" s="16">
        <f t="shared" si="75"/>
        <v>101.173613921489</v>
      </c>
      <c r="S167" s="16">
        <f t="shared" si="76"/>
        <v>8.40420210105053</v>
      </c>
      <c r="T167" s="14">
        <v>14</v>
      </c>
      <c r="U167" s="16">
        <f t="shared" si="77"/>
        <v>70.0350175087544</v>
      </c>
    </row>
    <row r="168" ht="14.25" spans="1:21">
      <c r="A168" s="14">
        <v>166</v>
      </c>
      <c r="B168" s="15" t="s">
        <v>349</v>
      </c>
      <c r="C168" s="16">
        <f t="shared" si="65"/>
        <v>50.4979366085814</v>
      </c>
      <c r="D168" s="17">
        <f t="shared" si="66"/>
        <v>12.1936865908974</v>
      </c>
      <c r="E168" s="18" t="s">
        <v>350</v>
      </c>
      <c r="F168" s="16">
        <f t="shared" si="67"/>
        <v>36.9505654269618</v>
      </c>
      <c r="G168" s="16">
        <f t="shared" si="68"/>
        <v>2.67022696929239</v>
      </c>
      <c r="H168" s="19">
        <v>1</v>
      </c>
      <c r="I168" s="16">
        <f t="shared" si="69"/>
        <v>13.3511348464619</v>
      </c>
      <c r="J168" s="16">
        <f t="shared" si="70"/>
        <v>1.92598187311178</v>
      </c>
      <c r="K168" s="23">
        <v>8.5</v>
      </c>
      <c r="L168" s="16">
        <f t="shared" si="71"/>
        <v>64.1993957703928</v>
      </c>
      <c r="M168" s="16">
        <f t="shared" si="72"/>
        <v>3.57852882703777</v>
      </c>
      <c r="N168" s="24">
        <v>4.5</v>
      </c>
      <c r="O168" s="16">
        <f t="shared" si="73"/>
        <v>89.4632206759443</v>
      </c>
      <c r="P168" s="16">
        <f t="shared" si="74"/>
        <v>28.328611898017</v>
      </c>
      <c r="Q168" s="14">
        <v>100</v>
      </c>
      <c r="R168" s="16">
        <f t="shared" si="75"/>
        <v>101.173613921489</v>
      </c>
      <c r="S168" s="16">
        <f t="shared" si="76"/>
        <v>1.80090045022511</v>
      </c>
      <c r="T168" s="14">
        <v>3</v>
      </c>
      <c r="U168" s="16">
        <f t="shared" si="77"/>
        <v>15.0075037518759</v>
      </c>
    </row>
    <row r="169" ht="14.25" spans="1:21">
      <c r="A169" s="14">
        <v>167</v>
      </c>
      <c r="B169" s="15" t="s">
        <v>351</v>
      </c>
      <c r="C169" s="16">
        <f t="shared" si="65"/>
        <v>50.3749543163915</v>
      </c>
      <c r="D169" s="17">
        <f t="shared" si="66"/>
        <v>9.55405417565447</v>
      </c>
      <c r="E169" s="18" t="s">
        <v>352</v>
      </c>
      <c r="F169" s="16">
        <f t="shared" si="67"/>
        <v>28.9516793201651</v>
      </c>
      <c r="G169" s="16">
        <f t="shared" si="68"/>
        <v>8.01068090787717</v>
      </c>
      <c r="H169" s="19">
        <v>3</v>
      </c>
      <c r="I169" s="16">
        <f t="shared" si="69"/>
        <v>40.0534045393858</v>
      </c>
      <c r="J169" s="16">
        <f t="shared" si="70"/>
        <v>2.09592145015106</v>
      </c>
      <c r="K169" s="23">
        <v>9.25</v>
      </c>
      <c r="L169" s="16">
        <f t="shared" si="71"/>
        <v>69.8640483383686</v>
      </c>
      <c r="M169" s="16">
        <f t="shared" si="72"/>
        <v>2.38568588469185</v>
      </c>
      <c r="N169" s="24">
        <v>3</v>
      </c>
      <c r="O169" s="16">
        <f t="shared" si="73"/>
        <v>59.6421471172962</v>
      </c>
      <c r="P169" s="16">
        <f t="shared" si="74"/>
        <v>28.328611898017</v>
      </c>
      <c r="Q169" s="14">
        <v>100</v>
      </c>
      <c r="R169" s="16">
        <f t="shared" si="75"/>
        <v>101.173613921489</v>
      </c>
      <c r="S169" s="16">
        <f t="shared" si="76"/>
        <v>0</v>
      </c>
      <c r="T169" s="14">
        <v>0</v>
      </c>
      <c r="U169" s="16">
        <f t="shared" si="77"/>
        <v>0</v>
      </c>
    </row>
    <row r="170" ht="14.25" spans="1:21">
      <c r="A170" s="14">
        <v>168</v>
      </c>
      <c r="B170" s="15" t="s">
        <v>353</v>
      </c>
      <c r="C170" s="16">
        <f t="shared" si="65"/>
        <v>50.2599052713987</v>
      </c>
      <c r="D170" s="17">
        <f t="shared" si="66"/>
        <v>4.11733148549274</v>
      </c>
      <c r="E170" s="18" t="s">
        <v>354</v>
      </c>
      <c r="F170" s="16">
        <f t="shared" si="67"/>
        <v>12.4767620772507</v>
      </c>
      <c r="G170" s="16">
        <f t="shared" si="68"/>
        <v>8.01068090787717</v>
      </c>
      <c r="H170" s="19">
        <v>3</v>
      </c>
      <c r="I170" s="16">
        <f t="shared" si="69"/>
        <v>40.0534045393858</v>
      </c>
      <c r="J170" s="16">
        <f t="shared" si="70"/>
        <v>1.88746223564955</v>
      </c>
      <c r="K170" s="23">
        <v>8.33</v>
      </c>
      <c r="L170" s="16">
        <f t="shared" si="71"/>
        <v>62.9154078549849</v>
      </c>
      <c r="M170" s="16">
        <f t="shared" si="72"/>
        <v>3.71371769383698</v>
      </c>
      <c r="N170" s="24">
        <v>4.67</v>
      </c>
      <c r="O170" s="16">
        <f t="shared" si="73"/>
        <v>92.8429423459245</v>
      </c>
      <c r="P170" s="16">
        <f t="shared" si="74"/>
        <v>28.328611898017</v>
      </c>
      <c r="Q170" s="14">
        <v>100</v>
      </c>
      <c r="R170" s="16">
        <f t="shared" si="75"/>
        <v>101.173613921489</v>
      </c>
      <c r="S170" s="16">
        <f t="shared" si="76"/>
        <v>4.20210105052526</v>
      </c>
      <c r="T170" s="14">
        <v>7</v>
      </c>
      <c r="U170" s="16">
        <f t="shared" si="77"/>
        <v>35.0175087543772</v>
      </c>
    </row>
    <row r="171" ht="14.25" spans="1:21">
      <c r="A171" s="14">
        <v>169</v>
      </c>
      <c r="B171" s="15" t="s">
        <v>355</v>
      </c>
      <c r="C171" s="16">
        <f t="shared" si="65"/>
        <v>50.215607589446</v>
      </c>
      <c r="D171" s="17">
        <f t="shared" si="66"/>
        <v>11.5518497838125</v>
      </c>
      <c r="E171" s="18" t="s">
        <v>356</v>
      </c>
      <c r="F171" s="16">
        <f t="shared" si="67"/>
        <v>35.0056054054925</v>
      </c>
      <c r="G171" s="16">
        <f t="shared" si="68"/>
        <v>5.34045393858478</v>
      </c>
      <c r="H171" s="19">
        <v>2</v>
      </c>
      <c r="I171" s="16">
        <f t="shared" si="69"/>
        <v>26.7022696929239</v>
      </c>
      <c r="J171" s="16">
        <f t="shared" si="70"/>
        <v>1.41616314199396</v>
      </c>
      <c r="K171" s="23">
        <v>6.25</v>
      </c>
      <c r="L171" s="16">
        <f t="shared" si="71"/>
        <v>47.2054380664653</v>
      </c>
      <c r="M171" s="16">
        <f t="shared" si="72"/>
        <v>3.57852882703777</v>
      </c>
      <c r="N171" s="24">
        <v>4.5</v>
      </c>
      <c r="O171" s="16">
        <f t="shared" si="73"/>
        <v>89.4632206759443</v>
      </c>
      <c r="P171" s="16">
        <f t="shared" si="74"/>
        <v>28.328611898017</v>
      </c>
      <c r="Q171" s="14">
        <v>100</v>
      </c>
      <c r="R171" s="16">
        <f t="shared" si="75"/>
        <v>101.173613921489</v>
      </c>
      <c r="S171" s="16">
        <f t="shared" si="76"/>
        <v>0</v>
      </c>
      <c r="T171" s="14">
        <v>0</v>
      </c>
      <c r="U171" s="16">
        <f t="shared" si="77"/>
        <v>0</v>
      </c>
    </row>
    <row r="172" ht="14.25" spans="1:21">
      <c r="A172" s="14">
        <v>170</v>
      </c>
      <c r="B172" s="15" t="s">
        <v>357</v>
      </c>
      <c r="C172" s="16">
        <f t="shared" si="65"/>
        <v>48.5368588777266</v>
      </c>
      <c r="D172" s="17">
        <f t="shared" si="66"/>
        <v>7.60397414183177</v>
      </c>
      <c r="E172" s="18" t="s">
        <v>358</v>
      </c>
      <c r="F172" s="16">
        <f t="shared" si="67"/>
        <v>23.0423458843387</v>
      </c>
      <c r="G172" s="16">
        <f t="shared" si="68"/>
        <v>5.34045393858478</v>
      </c>
      <c r="H172" s="19">
        <v>2</v>
      </c>
      <c r="I172" s="16">
        <f t="shared" si="69"/>
        <v>26.7022696929239</v>
      </c>
      <c r="J172" s="16">
        <f t="shared" si="70"/>
        <v>2.49244712990937</v>
      </c>
      <c r="K172" s="23">
        <v>11</v>
      </c>
      <c r="L172" s="16">
        <f t="shared" si="71"/>
        <v>83.0815709969789</v>
      </c>
      <c r="M172" s="16">
        <f t="shared" si="72"/>
        <v>4.7713717693837</v>
      </c>
      <c r="N172" s="24">
        <v>6</v>
      </c>
      <c r="O172" s="16">
        <f t="shared" si="73"/>
        <v>119.284294234592</v>
      </c>
      <c r="P172" s="16">
        <f t="shared" si="74"/>
        <v>28.328611898017</v>
      </c>
      <c r="Q172" s="14">
        <v>100</v>
      </c>
      <c r="R172" s="16">
        <f t="shared" si="75"/>
        <v>101.173613921489</v>
      </c>
      <c r="S172" s="16">
        <f t="shared" si="76"/>
        <v>0</v>
      </c>
      <c r="T172" s="14">
        <v>0</v>
      </c>
      <c r="U172" s="16">
        <f t="shared" si="77"/>
        <v>0</v>
      </c>
    </row>
    <row r="173" ht="14.25" spans="1:21">
      <c r="A173" s="14">
        <v>171</v>
      </c>
      <c r="B173" s="15" t="s">
        <v>359</v>
      </c>
      <c r="C173" s="16">
        <f t="shared" si="65"/>
        <v>47.4095898312292</v>
      </c>
      <c r="D173" s="17">
        <f t="shared" si="66"/>
        <v>3.18874708286732</v>
      </c>
      <c r="E173" s="18" t="s">
        <v>360</v>
      </c>
      <c r="F173" s="16">
        <f t="shared" si="67"/>
        <v>9.66286994808278</v>
      </c>
      <c r="G173" s="16">
        <f t="shared" si="68"/>
        <v>10.6809078771696</v>
      </c>
      <c r="H173" s="19">
        <v>4</v>
      </c>
      <c r="I173" s="16">
        <f t="shared" si="69"/>
        <v>53.4045393858478</v>
      </c>
      <c r="J173" s="16">
        <f t="shared" si="70"/>
        <v>1.88746223564955</v>
      </c>
      <c r="K173" s="23">
        <v>8.33</v>
      </c>
      <c r="L173" s="16">
        <f t="shared" si="71"/>
        <v>62.9154078549849</v>
      </c>
      <c r="M173" s="16">
        <f t="shared" si="72"/>
        <v>2.12326043737575</v>
      </c>
      <c r="N173" s="24">
        <v>2.67</v>
      </c>
      <c r="O173" s="16">
        <f t="shared" si="73"/>
        <v>53.0815109343936</v>
      </c>
      <c r="P173" s="16">
        <f t="shared" si="74"/>
        <v>28.328611898017</v>
      </c>
      <c r="Q173" s="14">
        <v>100</v>
      </c>
      <c r="R173" s="16">
        <f t="shared" si="75"/>
        <v>101.173613921489</v>
      </c>
      <c r="S173" s="16">
        <f t="shared" si="76"/>
        <v>1.20060030015008</v>
      </c>
      <c r="T173" s="14">
        <v>2</v>
      </c>
      <c r="U173" s="16">
        <f t="shared" si="77"/>
        <v>10.0050025012506</v>
      </c>
    </row>
    <row r="174" ht="14.25" spans="1:21">
      <c r="A174" s="14">
        <v>172</v>
      </c>
      <c r="B174" s="15" t="s">
        <v>361</v>
      </c>
      <c r="C174" s="16">
        <f t="shared" si="65"/>
        <v>45.5254560189701</v>
      </c>
      <c r="D174" s="17">
        <f t="shared" si="66"/>
        <v>1.43215421653597</v>
      </c>
      <c r="E174" s="18" t="s">
        <v>362</v>
      </c>
      <c r="F174" s="16">
        <f t="shared" si="67"/>
        <v>4.3398612622302</v>
      </c>
      <c r="G174" s="16">
        <f t="shared" si="68"/>
        <v>5.34045393858478</v>
      </c>
      <c r="H174" s="19">
        <v>2</v>
      </c>
      <c r="I174" s="16">
        <f t="shared" si="69"/>
        <v>26.7022696929239</v>
      </c>
      <c r="J174" s="16">
        <f t="shared" si="70"/>
        <v>3.85196374622356</v>
      </c>
      <c r="K174" s="23">
        <v>17</v>
      </c>
      <c r="L174" s="16">
        <f t="shared" si="71"/>
        <v>128.398791540786</v>
      </c>
      <c r="M174" s="16">
        <f t="shared" si="72"/>
        <v>4.7713717693837</v>
      </c>
      <c r="N174" s="24">
        <v>6</v>
      </c>
      <c r="O174" s="16">
        <f t="shared" si="73"/>
        <v>119.284294234592</v>
      </c>
      <c r="P174" s="16">
        <f t="shared" si="74"/>
        <v>28.328611898017</v>
      </c>
      <c r="Q174" s="14">
        <v>100</v>
      </c>
      <c r="R174" s="16">
        <f t="shared" si="75"/>
        <v>101.173613921489</v>
      </c>
      <c r="S174" s="16">
        <f t="shared" si="76"/>
        <v>1.80090045022511</v>
      </c>
      <c r="T174" s="14">
        <v>3</v>
      </c>
      <c r="U174" s="16">
        <f t="shared" si="77"/>
        <v>15.0075037518759</v>
      </c>
    </row>
    <row r="175" ht="14.25" spans="1:21">
      <c r="A175" s="14">
        <v>173</v>
      </c>
      <c r="B175" s="15" t="s">
        <v>363</v>
      </c>
      <c r="C175" s="16">
        <f t="shared" si="65"/>
        <v>45.1651372369386</v>
      </c>
      <c r="D175" s="17">
        <f t="shared" si="66"/>
        <v>7.81317841864027</v>
      </c>
      <c r="E175" s="18" t="s">
        <v>364</v>
      </c>
      <c r="F175" s="16">
        <f t="shared" si="67"/>
        <v>23.6762982383038</v>
      </c>
      <c r="G175" s="16">
        <f t="shared" si="68"/>
        <v>2.67022696929239</v>
      </c>
      <c r="H175" s="19">
        <v>1</v>
      </c>
      <c r="I175" s="16">
        <f t="shared" si="69"/>
        <v>13.3511348464619</v>
      </c>
      <c r="J175" s="16">
        <f t="shared" si="70"/>
        <v>3.17220543806647</v>
      </c>
      <c r="K175" s="23">
        <v>14</v>
      </c>
      <c r="L175" s="16">
        <f t="shared" si="71"/>
        <v>105.740181268882</v>
      </c>
      <c r="M175" s="16">
        <f t="shared" si="72"/>
        <v>3.18091451292247</v>
      </c>
      <c r="N175" s="24">
        <v>4</v>
      </c>
      <c r="O175" s="16">
        <f t="shared" si="73"/>
        <v>79.5228628230616</v>
      </c>
      <c r="P175" s="16">
        <f t="shared" si="74"/>
        <v>28.328611898017</v>
      </c>
      <c r="Q175" s="14">
        <v>100</v>
      </c>
      <c r="R175" s="16">
        <f t="shared" si="75"/>
        <v>101.173613921489</v>
      </c>
      <c r="S175" s="16">
        <f t="shared" si="76"/>
        <v>0</v>
      </c>
      <c r="T175" s="14">
        <v>0</v>
      </c>
      <c r="U175" s="16">
        <f t="shared" si="77"/>
        <v>0</v>
      </c>
    </row>
    <row r="176" spans="14:14">
      <c r="N176" s="38"/>
    </row>
    <row r="177" spans="14:14">
      <c r="N177" s="38"/>
    </row>
    <row r="178" spans="14:14">
      <c r="N178" s="38"/>
    </row>
    <row r="179" spans="14:14">
      <c r="N179" s="38"/>
    </row>
    <row r="180" spans="14:14">
      <c r="N180" s="38"/>
    </row>
    <row r="181" spans="14:14">
      <c r="N181" s="38"/>
    </row>
    <row r="182" spans="14:14">
      <c r="N182" s="38"/>
    </row>
    <row r="183" spans="14:14">
      <c r="N183" s="38"/>
    </row>
    <row r="189" spans="14:14">
      <c r="N189" s="38"/>
    </row>
    <row r="190" spans="14:14">
      <c r="N190" s="38"/>
    </row>
    <row r="203" spans="14:14">
      <c r="N203" s="38"/>
    </row>
    <row r="204" spans="14:14">
      <c r="N204" s="38"/>
    </row>
    <row r="205" spans="14:14">
      <c r="N205" s="38"/>
    </row>
    <row r="221" spans="14:14">
      <c r="N221" s="38"/>
    </row>
    <row r="222" spans="14:14">
      <c r="N222" s="38"/>
    </row>
    <row r="223" spans="14:14">
      <c r="N223" s="38"/>
    </row>
    <row r="224" spans="14:14">
      <c r="N224" s="38"/>
    </row>
    <row r="225" spans="14:14">
      <c r="N225" s="38"/>
    </row>
    <row r="226" spans="14:14">
      <c r="N226" s="38"/>
    </row>
    <row r="227" spans="14:14">
      <c r="N227" s="38"/>
    </row>
  </sheetData>
  <sortState ref="A3:U227">
    <sortCondition ref="C2" descending="1"/>
  </sortState>
  <mergeCells count="1">
    <mergeCell ref="A1:S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2023-07-26T03:46:00Z</dcterms:created>
  <dcterms:modified xsi:type="dcterms:W3CDTF">2023-08-15T06:54:16Z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68B631C4CEA543C183038662CA75DC21_13</vt:lpwstr>
  </property>
  <property fmtid="{D5CDD505-2E9C-101B-9397-08002B2CF9AE}" pid="3" name="KSOProductBuildVer">
    <vt:lpwstr>2052-11.1.0.14309</vt:lpwstr>
  </property>
</Properties>
</file>